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hoana.agolli\Desktop\BUXHETI 2024\AKTI NORMATIV 2024 - SHKURT\PAKETA PER KM\"/>
    </mc:Choice>
  </mc:AlternateContent>
  <xr:revisionPtr revIDLastSave="0" documentId="13_ncr:1_{9408FE2D-6052-4331-8CEA-4127F1D693DE}" xr6:coauthVersionLast="36" xr6:coauthVersionMax="36" xr10:uidLastSave="{00000000-0000-0000-0000-000000000000}"/>
  <bookViews>
    <workbookView xWindow="0" yWindow="0" windowWidth="23040" windowHeight="9204" xr2:uid="{10503EFD-B00B-4815-805D-FE5CAAF971DF}"/>
  </bookViews>
  <sheets>
    <sheet name="Tab_1.1 prin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A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A" hidden="1">'[1]DAILY from archive'!#REF!</definedName>
    <definedName name="__123Graph_AADVANCE" hidden="1">#REF!</definedName>
    <definedName name="__123Graph_ACUMCHANGE" hidden="1">'[2]DAILY from archive'!#REF!</definedName>
    <definedName name="__123Graph_ADAILYEXR" hidden="1">'[2]DAILY from archive'!$J$177:$J$332</definedName>
    <definedName name="__123Graph_ADAILYRATE" hidden="1">'[2]DAILY from archive'!#REF!</definedName>
    <definedName name="__123Graph_AGRAPH1" hidden="1">[3]M!#REF!</definedName>
    <definedName name="__123Graph_AGRAPH2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hidden="1">[4]ER!#REF!</definedName>
    <definedName name="__123Graph_ARESERVES" hidden="1">[5]NFA!$AX$73:$BZ$73</definedName>
    <definedName name="__123Graph_B" hidden="1">[6]revagtrim!#REF!</definedName>
    <definedName name="__123Graph_BCUMCHANGE" hidden="1">'[2]DAILY from archive'!#REF!</definedName>
    <definedName name="__123Graph_BDAILYEXR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hidden="1">[4]ER!#REF!</definedName>
    <definedName name="__123Graph_BRESERVES" hidden="1">[5]NFA!$AX$74:$BZ$74</definedName>
    <definedName name="__123Graph_C" hidden="1">[6]revagtrim!#REF!</definedName>
    <definedName name="__123Graph_CDAILYEXR" hidden="1">'[2]DAILY from archive'!#REF!</definedName>
    <definedName name="__123Graph_CDAILYRATE" hidden="1">'[2]DAILY from archive'!#REF!</definedName>
    <definedName name="__123Graph_CREER" hidden="1">[4]ER!#REF!</definedName>
    <definedName name="__123Graph_D" hidden="1">[7]SEI!#REF!</definedName>
    <definedName name="__123Graph_DDAILYEXR" hidden="1">'[2]DAILY from archive'!#REF!</definedName>
    <definedName name="__123Graph_DDAILYRATE" hidden="1">'[2]DAILY from archive'!#REF!</definedName>
    <definedName name="__123Graph_E" hidden="1">[7]SEI!#REF!</definedName>
    <definedName name="__123Graph_EDAILYEXR" hidden="1">'[2]DAILY from archive'!#REF!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COL1">[9]SimInp1:ModDef!$A$1:$V$130</definedName>
    <definedName name="_END94">'[4]End-94'!$D$102:$AS$189</definedName>
    <definedName name="_Fill" hidden="1">#REF!</definedName>
    <definedName name="_Filler" hidden="1">[10]A!$A$43:$A$598</definedName>
    <definedName name="_Key2" hidden="1">[11]Contents!#REF!</definedName>
    <definedName name="_MCV1">[12]Main!$E$64:$AH$64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SUM2">[4]BoP!$G$174:$AR$216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[13]Assumptions!#REF!</definedName>
    <definedName name="_TB1">[14]SummaryCG!$A$4:$CL$77</definedName>
    <definedName name="_TB2">[14]CGRev!$A$4:$CL$43</definedName>
    <definedName name="_TB3">[14]CGExp!$A$4:$CL$86</definedName>
    <definedName name="_TB4">[14]CGExternal!$B$4:$CL$55</definedName>
    <definedName name="_TB5">[14]CGAuthMeth!$B$4:$CL$55</definedName>
    <definedName name="_TB6">[14]CGAuthMeth!$B$64:$CL$131</definedName>
    <definedName name="_TB7">[14]CGFin_Monthly!$B$4:$AC$73</definedName>
    <definedName name="_TB8">[14]CGFin_Monthly!$B$174:$AC$234</definedName>
    <definedName name="_WB1">[4]WB!$D$13:$AF$264</definedName>
    <definedName name="_WB2">[4]WB!$AG$13:$AQ$264</definedName>
    <definedName name="a">[15]Debt!$T$2</definedName>
    <definedName name="ACTIVATE">#REF!</definedName>
    <definedName name="AID">#REF!</definedName>
    <definedName name="AlPr_TB_1">#REF!</definedName>
    <definedName name="AlPr_TB_1b">#REF!</definedName>
    <definedName name="ALTBCA">[12]QQ!$E$11:$AH$11</definedName>
    <definedName name="ALTNGDP_R">[12]Q4!$E$53:$AH$53</definedName>
    <definedName name="ALTPCPI">[12]Q6!$E$27:$AH$27</definedName>
    <definedName name="ams" hidden="1">{"Main Economic Indicators",#N/A,FALSE,"C"}</definedName>
    <definedName name="amstwo" hidden="1">{"Main Economic Indicators",#N/A,FALSE,"C"}</definedName>
    <definedName name="anscount" hidden="1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>#REF!</definedName>
    <definedName name="ASSUMPN2">#REF!</definedName>
    <definedName name="ATS">#REF!</definedName>
    <definedName name="Balance_of_payments">#REF!</definedName>
    <definedName name="basktind">[16]Bask_fd!$BR$9:$CE$51</definedName>
    <definedName name="basktinf">[16]Bask_fd!#REF!</definedName>
    <definedName name="basktinf12\">[16]Bask_fd!#REF!</definedName>
    <definedName name="BCA">[12]QQ!$E$9:$AH$9</definedName>
    <definedName name="BCA_GDP">[12]QQ!$E$10:$AH$10</definedName>
    <definedName name="BCA_NGDP">#REF!</definedName>
    <definedName name="BE">[12]Q6!$E$137:$AH$137</definedName>
    <definedName name="BEA">[12]QQ!$E$140:$AH$140</definedName>
    <definedName name="BEC">#REF!</definedName>
    <definedName name="BED">#REF!</definedName>
    <definedName name="BED_6">#REF!</definedName>
    <definedName name="BEO">[12]Q6!$E$142:$AH$142</definedName>
    <definedName name="BER">[12]QQ!$E$141:$AH$141</definedName>
    <definedName name="BESD">[12]Q7!$E$42:$AH$42</definedName>
    <definedName name="BF">[12]QQ!$E$55:$AH$55</definedName>
    <definedName name="BFD">[12]QQ!$E$58:$AH$58</definedName>
    <definedName name="BFDA">[12]Q6!$E$60:$AH$60</definedName>
    <definedName name="BFDI">[12]Q6!$E$63:$AH$63</definedName>
    <definedName name="BFDIL">[12]QQ!$E$65:$AH$65</definedName>
    <definedName name="BFL_D">[12]DA!$E$49:$AH$49</definedName>
    <definedName name="BFO">[12]QQ!$E$90:$AH$90</definedName>
    <definedName name="BFOA">[12]Q6!$E$98:$AH$98</definedName>
    <definedName name="BFOAG">[12]QQ!$E$100:$AH$100</definedName>
    <definedName name="BFOAP">[12]Q6!$E$101:$AH$101</definedName>
    <definedName name="BFOG">[12]Q6!$E$93:$AH$93</definedName>
    <definedName name="BFOL">[12]QQ!$E$104:$AH$104</definedName>
    <definedName name="BFOL_B">[12]QQ!$E$118:$AH$118</definedName>
    <definedName name="BFOL_G">[12]QQ!$E$113:$AH$113</definedName>
    <definedName name="BFOL_L">#REF!</definedName>
    <definedName name="BFOL_O">[12]Q6!$E$120:$AH$120</definedName>
    <definedName name="BFOL_S">#REF!</definedName>
    <definedName name="BFOLB">#REF!</definedName>
    <definedName name="BFOLG">[12]Q6!$E$107:$AH$107</definedName>
    <definedName name="BFOLG_L">#REF!</definedName>
    <definedName name="BFOLP">[12]Q6!$E$109:$AH$109</definedName>
    <definedName name="BFOP">[12]Q6!$E$95:$AH$95</definedName>
    <definedName name="BFP">[12]QQ!$E$68:$AH$68</definedName>
    <definedName name="BFPA">[12]Q6!$E$75:$AH$75</definedName>
    <definedName name="BFPAG">[12]QQ!$E$77:$AH$77</definedName>
    <definedName name="BFPG">[12]Q6!$E$72:$AH$72</definedName>
    <definedName name="BFPL">[12]Q6!$E$78:$AH$78</definedName>
    <definedName name="BFPLBN">#REF!</definedName>
    <definedName name="BFPLD">[12]QQ!$E$83:$AH$83</definedName>
    <definedName name="BFPLD_G">#REF!</definedName>
    <definedName name="BFPLDG">[12]Q6!$E$88:$AH$88</definedName>
    <definedName name="BFPLDP">[12]Q6!$E$86:$AH$86</definedName>
    <definedName name="BFPLE">[12]Q6!$E$81:$AH$81</definedName>
    <definedName name="BFPLE_G">#REF!</definedName>
    <definedName name="BFPLMM">#REF!</definedName>
    <definedName name="BFPP">[12]Q6!$E$70:$AH$70</definedName>
    <definedName name="BFRA">[12]QQ!$E$123:$AH$123</definedName>
    <definedName name="BFUND">[12]Q6!$E$115:$AH$115</definedName>
    <definedName name="BGS">[12]Q6!$E$13:$AH$13</definedName>
    <definedName name="BI">[12]Q6!$E$32:$AH$32</definedName>
    <definedName name="BIC">[12]Q6!$E$35:$AH$35</definedName>
    <definedName name="BID">[12]Q6!$E$38:$AH$38</definedName>
    <definedName name="BIL">[17]Work!$B$26:$AG$97</definedName>
    <definedName name="BIP">#REF!</definedName>
    <definedName name="BK">[12]Q6!$E$48:$AH$48</definedName>
    <definedName name="BKF">[12]QQ!$E$51:$AH$51</definedName>
    <definedName name="BKF_6">[12]Q6!$E$139:$AH$139</definedName>
    <definedName name="BKFA">#REF!</definedName>
    <definedName name="BKO">[12]Q6!$E$52:$AH$52</definedName>
    <definedName name="BM">[12]Q6!$E$24:$AH$24</definedName>
    <definedName name="BMG">[12]Q6!$E$27:$AH$27</definedName>
    <definedName name="BMII">[12]QQ!$E$40:$AH$40</definedName>
    <definedName name="BMII_7">[12]Q7!$E$40:$AH$40</definedName>
    <definedName name="BMS">[12]Q6!$E$29:$AH$29</definedName>
    <definedName name="BOP">[12]Q6!$E$130:$AH$130</definedName>
    <definedName name="BOP_GDP">[12]Q6!$E$131:$AH$131</definedName>
    <definedName name="BRASS">[12]QQ!$E$150:$AH$150</definedName>
    <definedName name="BRASS_6">[12]Q6!$E$126:$AH$126</definedName>
    <definedName name="BRO">#REF!</definedName>
    <definedName name="BTR">[12]Q6!$E$42:$AH$42</definedName>
    <definedName name="BTRG">[12]Q6!$E$44:$AH$44</definedName>
    <definedName name="BTRP">[12]Q6!$E$45:$AH$45</definedName>
    <definedName name="budfin">#REF!</definedName>
    <definedName name="budget_financing">#REF!</definedName>
    <definedName name="BX">[12]Q6!$E$16:$AH$16</definedName>
    <definedName name="BXG">[12]Q6!$E$19:$AH$19</definedName>
    <definedName name="BXS">[12]Q6!$E$21:$AH$21</definedName>
    <definedName name="CAD">#REF!</definedName>
    <definedName name="CalcMCV_4">[12]Q4!$E$58:$AH$58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[17]RED98DATA!$B$62:$CG$74</definedName>
    <definedName name="CHART1_3">[17]RED98DATA!$B$2:$BY$78</definedName>
    <definedName name="CHART10_11">[17]RED98DATA!$A$160:$CJ$249</definedName>
    <definedName name="CHART11">[17]RED98DATA!$A$253:$U$258</definedName>
    <definedName name="CHART14">[17]RED98DATA!$A$178:$F$197</definedName>
    <definedName name="CHART5_6">[17]RED98DATA!$A$79:$J$129</definedName>
    <definedName name="CHART7_8">[17]RED98DATA!$A$130:$BA$158</definedName>
    <definedName name="CHART9">[17]RED98DATA!$A$159:$AM$185</definedName>
    <definedName name="CHF">#REF!</definedName>
    <definedName name="CHK1.1">[12]Q1!$E$61:$AH$61</definedName>
    <definedName name="CHK2.1">[12]Main!$E$67:$AH$67</definedName>
    <definedName name="CHK2.2">[12]Main!$E$70:$AH$70</definedName>
    <definedName name="CHK2.3">[12]Main!$E$75:$AH$75</definedName>
    <definedName name="CHK3.1">[12]Q3!$E$61:$AH$61</definedName>
    <definedName name="CHK5.1">[12]Q5!$E$107:$AH$107</definedName>
    <definedName name="CNY">#REF!</definedName>
    <definedName name="cont">#REF!</definedName>
    <definedName name="CONTENTS">#REF!</definedName>
    <definedName name="Copyfrom">#REF!</definedName>
    <definedName name="COUNTER">#REF!</definedName>
    <definedName name="CPF">[4]CPFs!$F$13:$AF$84</definedName>
    <definedName name="cpi">[17]Work!$ER$4:$FK$97</definedName>
    <definedName name="cpi_cmp">#REF!</definedName>
    <definedName name="cpi_nsa">[17]Work!$FM$5:$GF$97</definedName>
    <definedName name="Current_account">#REF!</definedName>
    <definedName name="CurrVintage">'[18]A Current Data'!$D$60</definedName>
    <definedName name="D">[12]DA!$E$9:$AH$9</definedName>
    <definedName name="D_ALTBCA_GDP">[19]DA!$E$78:$AH$78</definedName>
    <definedName name="D_ALTNGDP_R">[19]DA!$E$26:$AH$26</definedName>
    <definedName name="D_ALTNGDP_RG">[19]DA!$E$27:$AH$27</definedName>
    <definedName name="D_ALTPCPI">[19]DA!$E$50:$AH$50</definedName>
    <definedName name="D_ALTPCPIG">[19]DA!$E$51:$AH$51</definedName>
    <definedName name="D_B">[12]DA!$E$22:$AH$22</definedName>
    <definedName name="D_BCA_GDP">[19]DA!$E$77:$AH$77</definedName>
    <definedName name="D_BFD">[19]DA!$E$85:$AH$85</definedName>
    <definedName name="D_BFL">[19]DA!$E$120:$AH$120</definedName>
    <definedName name="D_BFL_D">#REF!</definedName>
    <definedName name="D_BFL_S">[19]DA!$E$121:$AH$121</definedName>
    <definedName name="D_BFLG">[19]DA!$E$122:$AH$122</definedName>
    <definedName name="D_BFOP">[19]DA!$E$87:$AH$87</definedName>
    <definedName name="D_BFPP">[19]DA!$E$86:$AH$86</definedName>
    <definedName name="D_BFRA1">[19]DA!$E$93:$AH$93</definedName>
    <definedName name="D_BFX">[19]DA!$E$91:$AH$91</definedName>
    <definedName name="D_BFXG">[19]DA!$E$89:$AH$89</definedName>
    <definedName name="D_BFXP">[19]DA!$E$84:$AH$84</definedName>
    <definedName name="D_BRASS">[19]DA!$E$118:$AH$118</definedName>
    <definedName name="D_CalcNGS">[19]DA!$E$46:$AH$46</definedName>
    <definedName name="D_CalcNMG_R">[19]DA!$E$73:$AH$73</definedName>
    <definedName name="D_CalcNXG_R">[19]DA!$E$70:$AH$70</definedName>
    <definedName name="D_D">[19]DA!$E$117:$AH$117</definedName>
    <definedName name="D_D_B">[19]DA!$E$114:$AH$114</definedName>
    <definedName name="D_D_Bdiff">[19]DA!$E$105:$AH$105</definedName>
    <definedName name="D_D_Bdiff1">[19]DA!$E$106:$AH$106</definedName>
    <definedName name="D_D_G">[19]DA!$E$115:$AH$115</definedName>
    <definedName name="D_D_Gdiff">[19]DA!$E$102:$AH$102</definedName>
    <definedName name="D_D_Gdiff1">[19]DA!$E$103:$AH$103</definedName>
    <definedName name="D_D_S">[19]DA!$E$116:$AH$116</definedName>
    <definedName name="D_D_Sdiff">#REF!</definedName>
    <definedName name="D_D_Sdiff1">#REF!</definedName>
    <definedName name="D_DA">[19]DA!$E$119:$AH$119</definedName>
    <definedName name="D_DAdiff">[19]DA!$E$111:$AH$111</definedName>
    <definedName name="D_DAdiff1">[19]DA!$E$112:$AH$112</definedName>
    <definedName name="D_Ddiff">[19]DA!$E$99:$AH$99</definedName>
    <definedName name="D_Ddiff1">[19]DA!$E$100:$AH$100</definedName>
    <definedName name="D_DSdiff">[19]DA!$E$108:$AH$108</definedName>
    <definedName name="D_DSdiff1">[19]DA!$E$109:$AH$109</definedName>
    <definedName name="D_EDNA">[19]DA!$E$17:$AH$17</definedName>
    <definedName name="D_ENDA">[19]DA!$E$16:$AH$16</definedName>
    <definedName name="D_G">[12]DA!$E$21:$AH$21</definedName>
    <definedName name="D_GCB">[19]DA!$E$62:$AH$62</definedName>
    <definedName name="D_GGB">[19]DA!$E$63:$AH$63</definedName>
    <definedName name="D_Ind">[4]DSA!$G$7:$AU$96</definedName>
    <definedName name="D_L">[12]Q7!$E$13:$AH$13</definedName>
    <definedName name="D_MCV">[19]DA!$E$10:$AH$10</definedName>
    <definedName name="D_MCV_B">[19]DA!$E$12:$AH$12</definedName>
    <definedName name="D_MCV_D">[19]DA!$E$13:$AH$13</definedName>
    <definedName name="D_MCV_N">[19]DA!$E$9:$AH$9</definedName>
    <definedName name="D_MCV_T">[19]DA!$E$11:$AH$11</definedName>
    <definedName name="D_NGDP">[19]DA!$E$35:$AH$35</definedName>
    <definedName name="D_NGDP_D">[19]DA!$E$57:$AH$57</definedName>
    <definedName name="D_NGDP_DAQ">[19]DA!$E$59:$AH$59</definedName>
    <definedName name="D_NGDP_DQ">#REF!</definedName>
    <definedName name="D_NGDP_RG">[19]DA!$E$28:$AH$28</definedName>
    <definedName name="D_NGDP_RGAQ">[19]DA!$E$30:$AH$30</definedName>
    <definedName name="D_NGDP_RGQ">[19]DA!$E$29:$AH$29</definedName>
    <definedName name="D_NGDPD">[19]DA!$E$36:$AH$36</definedName>
    <definedName name="D_NGDPDPC">[19]DA!$E$39:$AH$39</definedName>
    <definedName name="D_NGS">[19]DA!$E$44:$AH$44</definedName>
    <definedName name="D_NMG_R">[19]DA!$E$72:$AH$72</definedName>
    <definedName name="D_NSDGDP">[19]DA!$E$42:$AH$42</definedName>
    <definedName name="D_NSDGDP_R">[19]DA!$E$32:$AH$32</definedName>
    <definedName name="D_NTDD_RG">[19]DA!$E$21:$AH$21</definedName>
    <definedName name="D_NTDD_RGAQ">[19]DA!$E$23:$AH$23</definedName>
    <definedName name="D_NTDD_RGQ">[19]DA!$E$22:$AH$22</definedName>
    <definedName name="D_NXG_R">[19]DA!$E$69:$AH$69</definedName>
    <definedName name="D_O">[12]Q7!$E$23:$AH$23</definedName>
    <definedName name="D_OTB">[19]DA!$E$67:$AH$67</definedName>
    <definedName name="D_PCPI">#REF!</definedName>
    <definedName name="D_PCPIAQ">#REF!</definedName>
    <definedName name="D_PCPIG">[19]DA!$E$52:$AH$52</definedName>
    <definedName name="D_PCPIGAQ">[19]DA!$E$54:$AH$54</definedName>
    <definedName name="D_PCPIGQ">[19]DA!$E$53:$AH$53</definedName>
    <definedName name="D_PCPIQ">#REF!</definedName>
    <definedName name="D_PPPPC">[19]DA!$E$40:$AH$40</definedName>
    <definedName name="D_PPPWGT">[19]DA!$E$37:$AH$37</definedName>
    <definedName name="D_S">[12]Q7!$E$16:$AH$16</definedName>
    <definedName name="D_SRM">[12]Q7!$E$34:$AH$34</definedName>
    <definedName name="D_SY">#REF!</definedName>
    <definedName name="D_WPCP33_D">[19]DA!$E$66:$AH$66</definedName>
    <definedName name="DA">[12]DA!$E$33:$AH$33</definedName>
    <definedName name="date">#REF!</definedName>
    <definedName name="DATES">[17]RED98DATA!#REF!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[12]Q7!$E$28:$AH$28</definedName>
    <definedName name="DG">[12]Q7!$E$27:$AH$27</definedName>
    <definedName name="DG_S">[12]Q7!$E$18:$AH$18</definedName>
    <definedName name="Dhjetor_Ar_TOT_Lek">'[20]2003'!#REF!</definedName>
    <definedName name="Dhjetor_Ar_TOT_Valute">'[20]2003'!#REF!</definedName>
    <definedName name="Discount_NC">'[21]Triangle private'!$C$17</definedName>
    <definedName name="DiscountRate">#REF!</definedName>
    <definedName name="DKK">#REF!</definedName>
    <definedName name="DM">#REF!</definedName>
    <definedName name="DO">[12]Q7!$E$29:$AH$29</definedName>
    <definedName name="doc">[17]DOC!$A$1:$L$43</definedName>
    <definedName name="DOCFILE">#REF!</definedName>
    <definedName name="DS">[12]DA!$E$38:$AH$38</definedName>
    <definedName name="DSA_Assumptions">[4]DSA!$G$666:$AJ$698</definedName>
    <definedName name="DSDSI">[12]Q7!$E$42:$AH$42</definedName>
    <definedName name="DSDSP">[12]Q7!$E$52:$AH$52</definedName>
    <definedName name="DSI">[12]Q7!$E$46:$AH$46</definedName>
    <definedName name="DSP">[12]Q7!$E$56:$AH$56</definedName>
    <definedName name="DSPG">[12]Q7!$E$58:$AH$58</definedName>
    <definedName name="DTS">#REF!</definedName>
    <definedName name="EBRD">[4]EBRD!$D$14:$AM$120</definedName>
    <definedName name="ECU">#REF!</definedName>
    <definedName name="EDNA">[12]QQ!$E$151:$AH$151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[12]Q5!$DZ$1</definedName>
    <definedName name="ENDA">[12]QQ!$E$147:$AH$147</definedName>
    <definedName name="endrit" hidden="1">{"Main Economic Indicators",#N/A,FALSE,"C"}</definedName>
    <definedName name="ergferger" hidden="1">{"Main Economic Indicators",#N/A,FALSE,"C"}</definedName>
    <definedName name="ESP">#REF!</definedName>
    <definedName name="Excel_BuiltIn_Print_Area">#REF!</definedName>
    <definedName name="ExitWRS">[12]Main!$AB$25</definedName>
    <definedName name="EXTERNAL">#REF!</definedName>
    <definedName name="F">#REF!</definedName>
    <definedName name="fefe" hidden="1">{#N/A,#N/A,FALSE,"I";#N/A,#N/A,FALSE,"J";#N/A,#N/A,FALSE,"K";#N/A,#N/A,FALSE,"L";#N/A,#N/A,FALSE,"M";#N/A,#N/A,FALSE,"N";#N/A,#N/A,FALSE,"O"}</definedName>
    <definedName name="FIM">#REF!</definedName>
    <definedName name="FINAN">#REF!</definedName>
    <definedName name="FINANC">#REF!</definedName>
    <definedName name="Fisc">[4]BoP!$G$365:$AK$434</definedName>
    <definedName name="FLRES">#REF!</definedName>
    <definedName name="FLRESC">#REF!</definedName>
    <definedName name="FMB">[12]Q4!$E$51:$AH$51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[12]Q4!$E$18:$AH$18</definedName>
    <definedName name="GCB_NGDP">[12]Q7!$E$19:$AH$19</definedName>
    <definedName name="GCD">[12]Q4!$E$21:$AH$21</definedName>
    <definedName name="GCEI">[12]Q4!$E$16:$AH$16</definedName>
    <definedName name="GCENL">[12]Q4!$E$13:$AH$13</definedName>
    <definedName name="GCND">[12]Q4!$E$24:$AH$24</definedName>
    <definedName name="GCND_NGDP">[12]Q4!$E$25:$AH$25</definedName>
    <definedName name="GCRG">[12]Q4!$E$10:$AH$10</definedName>
    <definedName name="GEORED98.XLS">[17]RED98DATA!$B$2:$BW$78</definedName>
    <definedName name="GGB">[12]Q4!$E$40:$AH$40</definedName>
    <definedName name="GGB_NGDP">[12]Q7!$E$41:$AH$41</definedName>
    <definedName name="GGD">[12]Q4!$E$43:$AH$43</definedName>
    <definedName name="GGED">[12]Q4!$E$35:$AH$35</definedName>
    <definedName name="GGEI">[12]Q4!$E$38:$AH$38</definedName>
    <definedName name="GGENL">[12]Q4!$E$32:$AH$32</definedName>
    <definedName name="GGND">[12]Q4!$E$46:$AH$46</definedName>
    <definedName name="GGRG">[12]Q4!$E$29:$AH$29</definedName>
    <definedName name="GOVERNMENT">#REF!</definedName>
    <definedName name="Grac_IDA">#REF!</definedName>
    <definedName name="Grace_IDA">#REF!</definedName>
    <definedName name="Grace_NC">'[21]Triangle private'!$C$14</definedName>
    <definedName name="Gross_reserves">#REF!</definedName>
    <definedName name="Gusht_Ar_TOT_Lek">'[20]2003'!#REF!</definedName>
    <definedName name="Gusht_Ar_TOT_Valute">'[20]2003'!#REF!</definedName>
    <definedName name="HERE">#REF!</definedName>
    <definedName name="IM">[4]BoP!$G$259:$AR$307</definedName>
    <definedName name="IMF">[4]IMF!$C$5:$AP$55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[22]Aid:Services!$A$39:$AJ$46</definedName>
    <definedName name="Interest_NC">'[21]Triangle private'!$C$16</definedName>
    <definedName name="InterestRate">#REF!</definedName>
    <definedName name="ISD">#REF!</definedName>
    <definedName name="ITL">#REF!</definedName>
    <definedName name="Janar_Ar_TOT_Lek">'[20]2003'!#REF!</definedName>
    <definedName name="Janar_Ar_TOT_Valute">'[20]2003'!#REF!</definedName>
    <definedName name="JPY">#REF!</definedName>
    <definedName name="KA">#REF!</definedName>
    <definedName name="KEND">#REF!</definedName>
    <definedName name="KMENU">#REF!</definedName>
    <definedName name="Korrik_Ar_TOT_Lek">'[20]2003'!#REF!</definedName>
    <definedName name="Korrik_Ar_TOT_Valute">'[20]2003'!#REF!</definedName>
    <definedName name="KWD">#REF!</definedName>
    <definedName name="latest1998">#REF!</definedName>
    <definedName name="LCM">[12]Q3!$E$46:$AH$46</definedName>
    <definedName name="LE">[12]Q3!$E$13:$AH$13</definedName>
    <definedName name="LEM">[12]Q3!$E$52:$AH$52</definedName>
    <definedName name="LHEM">[12]Q3!$E$34:$AH$34</definedName>
    <definedName name="LHM">[12]Q3!$E$55:$AH$55</definedName>
    <definedName name="LIPM">[12]Q3!$E$43:$AH$43</definedName>
    <definedName name="liquidity_reserve">#REF!</definedName>
    <definedName name="LLF">[12]Q3!$E$10:$AH$10</definedName>
    <definedName name="LP">[12]Q6!$E$19:$AH$19</definedName>
    <definedName name="LULCM">[12]Q3!$E$37:$AH$37</definedName>
    <definedName name="LUR">[12]Q3!$E$16:$AH$16</definedName>
    <definedName name="Lyon">[23]C!$O$1</definedName>
    <definedName name="MACRO">#REF!</definedName>
    <definedName name="MACROS">#REF!</definedName>
    <definedName name="Maj_Ar_TOT_Lek">'[20]2003'!#REF!</definedName>
    <definedName name="Maj_Ar_TOT_Valute">'[20]2003'!#REF!</definedName>
    <definedName name="Mars_Ar_TOT_Lek">#REF!</definedName>
    <definedName name="Mars_Ar_TOT_Valute">#REF!</definedName>
    <definedName name="Maturity_NC">'[21]Triangle private'!$C$15</definedName>
    <definedName name="MCV">[12]Main!$E$63:$AH$63</definedName>
    <definedName name="MCV_B">[12]QQ!$E$157:$AH$157</definedName>
    <definedName name="MCV_B1">[12]Q6!$E$158:$AH$158</definedName>
    <definedName name="MCV_D">[12]DA!$E$62:$AH$62</definedName>
    <definedName name="MCV_D1">[12]DA!$E$63:$AH$63</definedName>
    <definedName name="MCV_N">[12]Q4!$E$58:$AH$58</definedName>
    <definedName name="MCV_N1">[12]Q1!$E$59:$AH$59</definedName>
    <definedName name="MCV_T">[12]Micro!$E$103:$AH$103</definedName>
    <definedName name="MCV_T1">[12]Q5!$E$104:$AH$104</definedName>
    <definedName name="MIDDLE">#REF!</definedName>
    <definedName name="MNT_1_TB">#REF!</definedName>
    <definedName name="MNT_2_TB">#REF!</definedName>
    <definedName name="MNT_3_TB">#REF!</definedName>
    <definedName name="mod1.03">[9]ModDef!#REF!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[12]Q3!$E$27:$AH$27</definedName>
    <definedName name="MS_BMG">[12]Q3!$E$29:$AH$29</definedName>
    <definedName name="MS_BXG">[12]Q3!$E$28:$AH$28</definedName>
    <definedName name="MS_GCB_NGDP">[12]Q3!$E$19:$AH$19</definedName>
    <definedName name="MS_GGB_NGDP">[12]Q3!$E$20:$AH$20</definedName>
    <definedName name="MS_LUR">[12]Q3!$E$15:$AH$15</definedName>
    <definedName name="MS_NGDP">[12]Q3!$E$12:$AH$12</definedName>
    <definedName name="MS_NGDP_RG">[12]Q3!$E$9:$AH$9</definedName>
    <definedName name="MS_PCPIG">[12]Q3!$E$16:$AH$16</definedName>
    <definedName name="MS_TMG_RPCH">[12]Q3!$E$24:$AH$24</definedName>
    <definedName name="MS_TXG_RPCH">[12]Q3!$E$23:$AH$23</definedName>
    <definedName name="mt_moneyprog">#REF!</definedName>
    <definedName name="MTPROJ">#REF!</definedName>
    <definedName name="namehp">[24]SA_HP!#REF!</definedName>
    <definedName name="NAMES">#REF!</definedName>
    <definedName name="NAMES_Q">#REF!</definedName>
    <definedName name="namesreer">#REF!</definedName>
    <definedName name="namesweo">#REF!</definedName>
    <definedName name="NC_R">[12]Q1!$E$8:$AH$8</definedName>
    <definedName name="NCG">[12]Main!$E$8:$AH$8</definedName>
    <definedName name="NCG_R">[12]Q4!$E$11:$AH$11</definedName>
    <definedName name="NCP">[12]Main!$E$11:$AH$11</definedName>
    <definedName name="NCP_R">[12]Q4!$E$14:$AH$14</definedName>
    <definedName name="Nentor_Ar_TOT_Lek">'[20]2003'!#REF!</definedName>
    <definedName name="Nentor_Ar_TOT_Valute">'[20]2003'!#REF!</definedName>
    <definedName name="newname" hidden="1">[4]ER!#REF!</definedName>
    <definedName name="newname2" hidden="1">{#N/A,#N/A,FALSE,"I";#N/A,#N/A,FALSE,"J";#N/A,#N/A,FALSE,"K";#N/A,#N/A,FALSE,"L";#N/A,#N/A,FALSE,"M";#N/A,#N/A,FALSE,"N";#N/A,#N/A,FALSE,"O"}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hidden="1">{"WEO",#N/A,FALSE,"T"}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>#REF!</definedName>
    <definedName name="NFB_R">[12]Q1!$E$29:$AH$29</definedName>
    <definedName name="NFB_R_GDP">[12]Q1!$E$30:$AH$30</definedName>
    <definedName name="NFI">[12]Main!$E$20:$AH$20</definedName>
    <definedName name="NFI_R">[12]Q4!$E$23:$AH$23</definedName>
    <definedName name="NFIG">[12]Main!$E$23:$AH$23</definedName>
    <definedName name="NFIP">[12]Main!$E$26:$AH$26</definedName>
    <definedName name="NFP_VE">[9]Model!#REF!</definedName>
    <definedName name="NFP_VE_1">[9]Model!#REF!</definedName>
    <definedName name="NGDP">[12]Main!$E$47:$AH$47</definedName>
    <definedName name="NGDP_D">[12]Q3!$E$22:$AH$22</definedName>
    <definedName name="NGDP_D.ARQ">[12]Q2!$E$21:$CB$21</definedName>
    <definedName name="NGDP_D.Q">[12]Q2!$E$20:$CB$20</definedName>
    <definedName name="NGDP_D.YOY">[12]Q2!$E$22:$CB$22</definedName>
    <definedName name="NGDP_D.YOYAVG">[12]Q2!$L$23:$CB$23</definedName>
    <definedName name="NGDP_DG">[12]Q6!$E$23:$AH$23</definedName>
    <definedName name="NGDP_R">[12]Q4!$E$50:$AH$50</definedName>
    <definedName name="NGDP_R.ARQ">[12]Q2!$E$10:$CB$10</definedName>
    <definedName name="NGDP_R.Q">[12]Q2!$E$9:$CB$9</definedName>
    <definedName name="NGDP_R.YOY">[12]Q2!$E$11:$CB$11</definedName>
    <definedName name="NGDP_R.YOYAVG">[12]Q2!$L$12:$CB$12</definedName>
    <definedName name="NGDP_RG">[12]Q4!$E$51:$AH$51</definedName>
    <definedName name="NGK">#REF!</definedName>
    <definedName name="NGS">[12]Main!$E$50:$AH$50</definedName>
    <definedName name="NGS_NGDP">[12]Main!$E$51:$AH$51</definedName>
    <definedName name="NGSG">[12]Main!$E$53:$AH$53</definedName>
    <definedName name="NGSP">[12]Main!$E$56:$AH$56</definedName>
    <definedName name="NI">[12]Main!$E$14:$AH$14</definedName>
    <definedName name="NI_GDP">[12]Main!$E$16:$AH$16</definedName>
    <definedName name="NI_NGDP">[12]Main!$E$16:$AH$16</definedName>
    <definedName name="NI_R">[12]Q1!$E$17:$AH$17</definedName>
    <definedName name="NINV">[12]Main!$E$18:$AH$18</definedName>
    <definedName name="NINV_R">[12]Q4!$E$20:$AH$20</definedName>
    <definedName name="NINV_R_GDP">[12]Q1!$E$21:$AH$21</definedName>
    <definedName name="NM">[12]Main!$E$38:$AH$38</definedName>
    <definedName name="NM_R">[12]Q4!$E$41:$AH$41</definedName>
    <definedName name="NMG">[12]Main!$E$41:$AH$41</definedName>
    <definedName name="NMG_R">[12]Q1!$E$44:$AH$44</definedName>
    <definedName name="NMG_RG">[12]Q1!$E$45:$AH$45</definedName>
    <definedName name="NMS">[12]Main!$E$44:$AH$44</definedName>
    <definedName name="NMS_R">[12]Q1!$E$47:$AH$47</definedName>
    <definedName name="NOK">#REF!</definedName>
    <definedName name="Non_BRO">#REF!</definedName>
    <definedName name="NTDD_R">[12]Q1!$E$26:$AH$26</definedName>
    <definedName name="NTDD_R.ARQ">[12]Q2!$E$15:$CB$15</definedName>
    <definedName name="NTDD_R.Q">[12]Q2!$E$14:$CB$14</definedName>
    <definedName name="NTDD_R.YOY">[12]Q2!$E$16:$CB$16</definedName>
    <definedName name="NTDD_R.YOYAVG">[12]Q2!$L$17:$CB$17</definedName>
    <definedName name="NTDD_RG">[12]Q4!$E$27:$AH$27</definedName>
    <definedName name="NX">[12]Main!$E$29:$AH$29</definedName>
    <definedName name="NX_R">[12]Q4!$E$32:$AH$32</definedName>
    <definedName name="NXG">[12]Main!$E$32:$AH$32</definedName>
    <definedName name="NXG_R">[12]Q1!$E$35:$AH$35</definedName>
    <definedName name="NXG_RG">[12]Q1!$E$36:$AH$36</definedName>
    <definedName name="NXS">[12]Main!$E$35:$AH$35</definedName>
    <definedName name="NXS_R">[12]Q1!$E$38:$AH$38</definedName>
    <definedName name="outl">#REF!</definedName>
    <definedName name="outl2">#REF!</definedName>
    <definedName name="OUTLOOK">#REF!</definedName>
    <definedName name="OUTLOOK2">#REF!</definedName>
    <definedName name="p">[25]labels!#REF!</definedName>
    <definedName name="Paym_Cap">[4]Debt!$G$249:$AQ$309</definedName>
    <definedName name="pchBMG">#REF!</definedName>
    <definedName name="pchBXG">#REF!</definedName>
    <definedName name="pchNM_R">[12]Q1!$E$42:$AH$42</definedName>
    <definedName name="pchNMG_R">[12]Q4!$E$45:$AH$45</definedName>
    <definedName name="pchNX_R">[12]Q1!$E$33:$AH$33</definedName>
    <definedName name="pchNXG_R">[12]Q4!$E$36:$AH$36</definedName>
    <definedName name="PCPI">[12]Q3!$E$25:$AH$25</definedName>
    <definedName name="PCPI.ARQ">[12]Q2!$E$26:$CB$26</definedName>
    <definedName name="PCPI.Q">[12]Q2!$E$25:$CB$25</definedName>
    <definedName name="PCPI.YOY">[12]Q2!$E$27:$CB$27</definedName>
    <definedName name="PCPI.YOYAVG">[12]Q2!$L$28:$CB$28</definedName>
    <definedName name="PCPIE">[12]Q3!$E$29:$AH$29</definedName>
    <definedName name="PCPIG">[12]Q6!$E$26:$AH$26</definedName>
    <definedName name="PEND">#REF!</definedName>
    <definedName name="PEOP">[9]Model!#REF!</definedName>
    <definedName name="PEOP_1">[9]Model!#REF!</definedName>
    <definedName name="per931_987">#REF!</definedName>
    <definedName name="PFP">[4]PFP!$C$5:$AG$59</definedName>
    <definedName name="PMENU">#REF!</definedName>
    <definedName name="PPPWGT">[12]Main!$E$65:$AH$65</definedName>
    <definedName name="Pr_tb_5">[14]Prj_Food!$A$10:$O$40</definedName>
    <definedName name="Pr_tb_6">[14]Prj_Fuel!$A$11:$P$38</definedName>
    <definedName name="Pr_tb_7">[14]Pr_Electr!$A$10:$I$34</definedName>
    <definedName name="Pr_tb_8">'[14]JunPrg_9899&amp;beyond'!$A$1332:$AE$1383</definedName>
    <definedName name="Pr_tb_9">'[14]JunPrg_9899&amp;beyond'!$A$1389:$AE$1457</definedName>
    <definedName name="Pr_tb_food0">'[14]JunPrg_9899&amp;beyond'!$A$883:$AE$900</definedName>
    <definedName name="Pr_tb_food1">'[14]JunPrg_9899&amp;beyond'!$A$912:$AE$944</definedName>
    <definedName name="Pr_tb_food2">'[14]JunPrg_9899&amp;beyond'!$A$946:$AE$984</definedName>
    <definedName name="Pr_tb_food3">'[14]JunPrg_9899&amp;beyond'!$A$985:$AE$1028</definedName>
    <definedName name="Pr_tb1">'[14]JunPrg_9899&amp;beyond'!$A$4:$AE$75</definedName>
    <definedName name="Pr_tb1b">'[14]JunPrg_9899&amp;beyond'!$A$1105:$AE$1176</definedName>
    <definedName name="Pr_tb2">'[14]JunPrg_9899&amp;beyond'!$A$150:$AE$190</definedName>
    <definedName name="Pr_tb2b">'[14]JunPrg_9899&amp;beyond'!$A$1206:$AE$1249</definedName>
    <definedName name="Pr_tb3">'[14]JunPrg_9899&amp;beyond'!$A$198:$AE$272</definedName>
    <definedName name="Pr_tb3b">'[14]JunPrg_9899&amp;beyond'!$A$1252:$AE$1327</definedName>
    <definedName name="Pr_tb4">'[14]JunPrg_9899&amp;beyond'!$A$1032:$AE$1089</definedName>
    <definedName name="Prill_Ar_TOT_Lek">'[20]2003'!#REF!</definedName>
    <definedName name="Prill_Ar_TOT_Valute">'[20]2003'!#REF!</definedName>
    <definedName name="print">#REF!</definedName>
    <definedName name="_xlnm.Print_Area" localSheetId="0">'Tab_1.1 print'!$A$1:$H$181</definedName>
    <definedName name="_xlnm.Print_Area">#REF!</definedName>
    <definedName name="Print_Area_table10">#REF!</definedName>
    <definedName name="_xlnm.Print_Titles" localSheetId="0">'Tab_1.1 print'!$1:$5</definedName>
    <definedName name="_xlnm.Print_Titles">[12]Micro!$A:$C,[12]Micro!$1:$7</definedName>
    <definedName name="PrintThis_Links">[12]Links!$A$1:$F$33</definedName>
    <definedName name="PTE">#REF!</definedName>
    <definedName name="Qershor_Ar_TOT_Lek">'[20]2003'!#REF!</definedName>
    <definedName name="Qershor_Ar_TOT_Valute">'[20]2003'!#REF!</definedName>
    <definedName name="REAL">#REF!</definedName>
    <definedName name="RED_BOP">[4]RED!$C$2:$AA$54</definedName>
    <definedName name="RED_D">[4]RED!$C$57:$AA$97</definedName>
    <definedName name="RED_DS">[4]RED!$AD$3:$AW$30</definedName>
    <definedName name="RED_TRD">[4]RED!$BC$3:$BF$45</definedName>
    <definedName name="REDBOP">#REF!</definedName>
    <definedName name="REDUC">#REF!</definedName>
    <definedName name="REER">[17]Work!$AK$26:$AV$97</definedName>
    <definedName name="REGISTERALL">#REF!</definedName>
    <definedName name="RESDEB">#REF!</definedName>
    <definedName name="RESDEBT">#REF!</definedName>
    <definedName name="revenue">[26]C!$747:$747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[27]Main!$AB$26</definedName>
    <definedName name="rngDepartmentDrive">[27]Main!$AB$23</definedName>
    <definedName name="rngEMailAddress">[27]Main!$AB$20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News">[27]Main!$AB$27</definedName>
    <definedName name="rngQuestChecked">[12]ErrCheck!$A$3</definedName>
    <definedName name="rtre" hidden="1">{"Main Economic Indicators",#N/A,FALSE,"C"}</definedName>
    <definedName name="Rwvu.Print." hidden="1">#N/A</definedName>
    <definedName name="rxrate">[17]Work!$DB$1:$DU$97</definedName>
    <definedName name="s">#REF!</definedName>
    <definedName name="SAR">#REF!</definedName>
    <definedName name="SECTORS">#REF!</definedName>
    <definedName name="SEK">#REF!</definedName>
    <definedName name="sencount" hidden="1">2</definedName>
    <definedName name="SERVICE">#REF!</definedName>
    <definedName name="Shkurt_Ar_TOT_Lek">'[20]2003'!#REF!</definedName>
    <definedName name="Shkurt_Ar_TOT_Valute">'[20]2003'!#REF!</definedName>
    <definedName name="Shtator_Ar_TOT_Lek">'[20]2003'!#REF!</definedName>
    <definedName name="Shtator_Ar_TOT_Valute">'[20]2003'!#REF!</definedName>
    <definedName name="STOP">#REF!</definedName>
    <definedName name="sum">[4]BoP!$G$174:$AR$216</definedName>
    <definedName name="SUMMARY1">#REF!</definedName>
    <definedName name="SUMMARY2">#REF!</definedName>
    <definedName name="SumSumTbl">#REF!</definedName>
    <definedName name="t_bills">'[17]T-bills2'!$A$1:$J$31</definedName>
    <definedName name="tab17bop">#REF!</definedName>
    <definedName name="Tabel">[28]Tregues!$A$1:$J$50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vani_Vjetor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[29]StRp_Tbl1!$B$4:$AF$109</definedName>
    <definedName name="TB_SR_2">#REF!</definedName>
    <definedName name="TB_Sub">[14]CGExp!$B$135:$CL$192</definedName>
    <definedName name="TB_Subsd">#REF!</definedName>
    <definedName name="Tb_Tax_3year">[14]TaxRev!$A$2:$L$66</definedName>
    <definedName name="TB_Taxes">'[14]JunPrg_9899&amp;beyond'!$A$487:$AE$559</definedName>
    <definedName name="TB1_x">#REF!</definedName>
    <definedName name="TB1_xx">#REF!</definedName>
    <definedName name="TB1b">[14]SummaryCG!$A$79:$CL$150</definedName>
    <definedName name="TB1b_x">#REF!</definedName>
    <definedName name="TB2b">[14]CGRev!$A$57:$CL$99</definedName>
    <definedName name="TB3b">[14]CGExp!$B$284:$CL$356</definedName>
    <definedName name="TB5b">[14]CGAuthMeth!$B$174:$CL$223</definedName>
    <definedName name="TB6b">[14]CGAuthMeth!$B$231:$CL$297</definedName>
    <definedName name="TB7b">[14]CGFin_Monthly!$B$92:$AC$142</definedName>
    <definedName name="tblChecks">[12]ErrCheck!$A$3:$E$5</definedName>
    <definedName name="tblLinks">[12]Links!$A$4:$F$33</definedName>
    <definedName name="TBPRJ4">#REF!</definedName>
    <definedName name="Tbs1thr4">#REF!</definedName>
    <definedName name="Tetor_Ar_TOT_Lek">'[20]2003'!#REF!</definedName>
    <definedName name="Tetor_Ar_TOT_Valute">'[20]2003'!#REF!</definedName>
    <definedName name="TM">[12]Q5!$E$19:$AH$19</definedName>
    <definedName name="TM_D">[12]Q5!$E$23:$AH$23</definedName>
    <definedName name="TM_DPCH">[12]Q5!$E$24:$AH$24</definedName>
    <definedName name="TM_R">[12]Q5!$E$22:$AH$22</definedName>
    <definedName name="TM_RPCH">[12]Q5!$E$21:$AH$21</definedName>
    <definedName name="TMG">[12]Q5!$E$38:$AH$38</definedName>
    <definedName name="TMG_D">[12]Q5!$E$42:$AH$42</definedName>
    <definedName name="TMG_DPCH">[12]Q5!$E$43:$AH$43</definedName>
    <definedName name="TMG_R">[12]Q5!$E$41:$AH$41</definedName>
    <definedName name="TMG_RPCH">[12]Micro!$E$40:$AH$40</definedName>
    <definedName name="TMGO">[12]Micro!$E$58:$AH$58</definedName>
    <definedName name="TMGO_D">[12]Q5!$E$63:$AH$63</definedName>
    <definedName name="TMGO_DPCH">[12]Q5!$E$64:$AH$64</definedName>
    <definedName name="TMGO_R">[12]Q5!$E$62:$AH$62</definedName>
    <definedName name="TMGO_RPCH">[12]Q5!$E$60:$AH$60</definedName>
    <definedName name="TMGXO">[12]Q5!$E$82:$AH$82</definedName>
    <definedName name="TMGXO_D">[12]Q5!$E$88:$AH$88</definedName>
    <definedName name="TMGXO_DPCH">[12]Q5!$E$89:$AH$89</definedName>
    <definedName name="TMGXO_R">[12]Q5!$E$87:$AH$87</definedName>
    <definedName name="TMGXO_RPCH">[12]Q5!$E$84:$AH$84</definedName>
    <definedName name="TMS">[12]Q5!$E$97:$AH$97</definedName>
    <definedName name="Trade">[4]BoP!$G$218:$AR$256</definedName>
    <definedName name="Trade_balance">#REF!</definedName>
    <definedName name="TRANSFERTEST">#REF!</definedName>
    <definedName name="TX">[12]Q5!$E$11:$AH$11</definedName>
    <definedName name="TX_D">[12]Q5!$E$15:$AH$15</definedName>
    <definedName name="TX_DPCH">[12]Q5!$E$16:$AH$16</definedName>
    <definedName name="TX_R">[12]Q5!$E$14:$AH$14</definedName>
    <definedName name="TX_RPCH">[12]Q5!$E$13:$AH$13</definedName>
    <definedName name="TXG">[12]Q5!$E$30:$AH$30</definedName>
    <definedName name="TXG_D">[12]Q5!$E$34:$AH$34</definedName>
    <definedName name="TXG_DPCH">[12]Q5!$E$35:$AH$35</definedName>
    <definedName name="TXG_R">[12]Q5!$E$33:$AH$33</definedName>
    <definedName name="TXG_RPCH">[12]Micro!$E$32:$AH$32</definedName>
    <definedName name="TXGO">[12]Micro!$E$49:$AH$49</definedName>
    <definedName name="TXGO_D">[12]Q5!$E$54:$AH$54</definedName>
    <definedName name="TXGO_DPCH">[12]Q5!$E$55:$AH$55</definedName>
    <definedName name="TXGO_R">[12]Q5!$E$53:$AH$53</definedName>
    <definedName name="TXGO_RPCH">[12]Q5!$E$51:$AH$51</definedName>
    <definedName name="TXGXO">[12]Q5!$E$72:$AH$72</definedName>
    <definedName name="TXGXO_D">[12]Q5!$E$78:$AH$78</definedName>
    <definedName name="TXGXO_DPCH">[12]Q5!$E$79:$AH$79</definedName>
    <definedName name="TXGXO_R">[12]Q5!$E$77:$AH$77</definedName>
    <definedName name="TXGXO_RPCH">[12]Q5!$E$74:$AH$74</definedName>
    <definedName name="TXS">[12]Q5!$E$95:$AH$95</definedName>
    <definedName name="UCC">#REF!</definedName>
    <definedName name="USD">#REF!</definedName>
    <definedName name="USERNAME">#REF!</definedName>
    <definedName name="ValidationList">#REF!</definedName>
    <definedName name="viti2006">[30]kursi!$A$27:$M$37</definedName>
    <definedName name="viti2007">[30]kursi!$A$41:$M$51</definedName>
    <definedName name="WEO">#REF!</definedName>
    <definedName name="WEODATES">#REF!</definedName>
    <definedName name="weonames">#REF!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[12]Micro!$E$67:$AH$67</definedName>
    <definedName name="WPCP33pch">[12]Q5!$E$68:$AH$68</definedName>
    <definedName name="wrn.BOP_MIDTERM." hidden="1">{"BOP_TAB",#N/A,FALSE,"N";"MIDTERM_TAB",#N/A,FALSE,"O"}</definedName>
    <definedName name="wrn.formula." hidden="1">{#N/A,#N/A,FALSE,"MS"}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hidden="1">{"WEO",#N/A,FALSE,"T"}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rate_lari">[17]Work!$DW$5:$EP$97</definedName>
    <definedName name="xrates">[17]Work!$CG$5:$CZ$97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>#REF!</definedName>
    <definedName name="Year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1" i="1" l="1"/>
  <c r="E181" i="1"/>
  <c r="D181" i="1"/>
  <c r="H179" i="1"/>
  <c r="G179" i="1"/>
  <c r="F179" i="1"/>
  <c r="E179" i="1"/>
  <c r="D179" i="1"/>
  <c r="H177" i="1"/>
  <c r="G177" i="1"/>
  <c r="F177" i="1"/>
  <c r="E177" i="1"/>
  <c r="D177" i="1"/>
  <c r="H175" i="1"/>
  <c r="G175" i="1"/>
  <c r="F175" i="1"/>
  <c r="E175" i="1"/>
  <c r="D175" i="1"/>
  <c r="H173" i="1"/>
  <c r="G173" i="1"/>
  <c r="F173" i="1"/>
  <c r="E173" i="1"/>
  <c r="D173" i="1"/>
  <c r="H171" i="1"/>
  <c r="G171" i="1"/>
  <c r="F171" i="1"/>
  <c r="E171" i="1"/>
  <c r="D171" i="1"/>
  <c r="H169" i="1"/>
  <c r="G169" i="1"/>
  <c r="F169" i="1"/>
  <c r="E169" i="1"/>
  <c r="D169" i="1"/>
  <c r="H159" i="1"/>
  <c r="G159" i="1"/>
  <c r="F159" i="1"/>
  <c r="E159" i="1"/>
  <c r="D159" i="1"/>
  <c r="H157" i="1"/>
  <c r="G157" i="1"/>
  <c r="F157" i="1"/>
  <c r="E157" i="1"/>
  <c r="D157" i="1"/>
  <c r="H155" i="1"/>
  <c r="G155" i="1"/>
  <c r="F155" i="1"/>
  <c r="E155" i="1"/>
  <c r="D155" i="1"/>
  <c r="H153" i="1"/>
  <c r="G153" i="1"/>
  <c r="F153" i="1"/>
  <c r="E153" i="1"/>
  <c r="D153" i="1"/>
  <c r="H150" i="1"/>
  <c r="G150" i="1"/>
  <c r="F150" i="1"/>
  <c r="E150" i="1"/>
  <c r="D150" i="1"/>
  <c r="H148" i="1"/>
  <c r="G148" i="1"/>
  <c r="F148" i="1"/>
  <c r="E148" i="1"/>
  <c r="D148" i="1"/>
  <c r="H146" i="1"/>
  <c r="G146" i="1"/>
  <c r="F146" i="1"/>
  <c r="E146" i="1"/>
  <c r="D146" i="1"/>
  <c r="H141" i="1"/>
  <c r="G141" i="1"/>
  <c r="F141" i="1"/>
  <c r="E141" i="1"/>
  <c r="D141" i="1"/>
  <c r="H139" i="1"/>
  <c r="G139" i="1"/>
  <c r="F139" i="1"/>
  <c r="E139" i="1"/>
  <c r="D139" i="1"/>
  <c r="H135" i="1"/>
  <c r="G135" i="1"/>
  <c r="F135" i="1"/>
  <c r="E135" i="1"/>
  <c r="D135" i="1"/>
  <c r="H133" i="1"/>
  <c r="G133" i="1"/>
  <c r="F133" i="1"/>
  <c r="E133" i="1"/>
  <c r="D133" i="1"/>
  <c r="H131" i="1"/>
  <c r="G131" i="1"/>
  <c r="F131" i="1"/>
  <c r="E131" i="1"/>
  <c r="D131" i="1"/>
  <c r="H130" i="1"/>
  <c r="H129" i="1" s="1"/>
  <c r="G130" i="1"/>
  <c r="E130" i="1"/>
  <c r="G129" i="1"/>
  <c r="F129" i="1"/>
  <c r="E129" i="1"/>
  <c r="D129" i="1"/>
  <c r="H125" i="1"/>
  <c r="G125" i="1"/>
  <c r="F125" i="1"/>
  <c r="E125" i="1"/>
  <c r="D125" i="1"/>
  <c r="H123" i="1"/>
  <c r="G123" i="1"/>
  <c r="F123" i="1"/>
  <c r="E123" i="1"/>
  <c r="D123" i="1"/>
  <c r="H121" i="1"/>
  <c r="G121" i="1"/>
  <c r="F121" i="1"/>
  <c r="E121" i="1"/>
  <c r="D121" i="1"/>
  <c r="H119" i="1"/>
  <c r="G119" i="1"/>
  <c r="F119" i="1"/>
  <c r="E119" i="1"/>
  <c r="D119" i="1"/>
  <c r="H115" i="1"/>
  <c r="G115" i="1"/>
  <c r="F115" i="1"/>
  <c r="E115" i="1"/>
  <c r="D115" i="1"/>
  <c r="H113" i="1"/>
  <c r="G113" i="1"/>
  <c r="F113" i="1"/>
  <c r="E113" i="1"/>
  <c r="D113" i="1"/>
  <c r="H107" i="1"/>
  <c r="G107" i="1"/>
  <c r="F107" i="1"/>
  <c r="E107" i="1"/>
  <c r="D107" i="1"/>
  <c r="H105" i="1"/>
  <c r="G105" i="1"/>
  <c r="F105" i="1"/>
  <c r="E105" i="1"/>
  <c r="D105" i="1"/>
  <c r="H103" i="1"/>
  <c r="G103" i="1"/>
  <c r="F103" i="1"/>
  <c r="E103" i="1"/>
  <c r="D103" i="1"/>
  <c r="H101" i="1"/>
  <c r="G101" i="1"/>
  <c r="F101" i="1"/>
  <c r="E101" i="1"/>
  <c r="D101" i="1"/>
  <c r="H96" i="1"/>
  <c r="G96" i="1"/>
  <c r="F96" i="1"/>
  <c r="E96" i="1"/>
  <c r="D96" i="1"/>
  <c r="H94" i="1"/>
  <c r="G94" i="1"/>
  <c r="F94" i="1"/>
  <c r="E94" i="1"/>
  <c r="D94" i="1"/>
  <c r="H86" i="1"/>
  <c r="G86" i="1"/>
  <c r="F86" i="1"/>
  <c r="E86" i="1"/>
  <c r="D86" i="1"/>
  <c r="H80" i="1"/>
  <c r="G80" i="1"/>
  <c r="F80" i="1"/>
  <c r="E80" i="1"/>
  <c r="D80" i="1"/>
  <c r="H76" i="1"/>
  <c r="G76" i="1"/>
  <c r="F76" i="1"/>
  <c r="E76" i="1"/>
  <c r="D76" i="1"/>
  <c r="H66" i="1"/>
  <c r="G66" i="1"/>
  <c r="F66" i="1"/>
  <c r="E66" i="1"/>
  <c r="D66" i="1"/>
  <c r="H59" i="1"/>
  <c r="G59" i="1"/>
  <c r="F59" i="1"/>
  <c r="E59" i="1"/>
  <c r="D59" i="1"/>
  <c r="H47" i="1"/>
  <c r="G47" i="1"/>
  <c r="F47" i="1"/>
  <c r="E47" i="1"/>
  <c r="D47" i="1"/>
  <c r="H40" i="1"/>
  <c r="G40" i="1"/>
  <c r="F40" i="1"/>
  <c r="E40" i="1"/>
  <c r="D40" i="1"/>
  <c r="H33" i="1"/>
  <c r="G33" i="1"/>
  <c r="F33" i="1"/>
  <c r="E33" i="1"/>
  <c r="D33" i="1"/>
  <c r="H29" i="1"/>
  <c r="G29" i="1"/>
  <c r="F29" i="1"/>
  <c r="G28" i="1"/>
  <c r="H28" i="1" s="1"/>
  <c r="F28" i="1"/>
  <c r="H27" i="1"/>
  <c r="G27" i="1"/>
  <c r="H26" i="1"/>
  <c r="G26" i="1"/>
  <c r="G25" i="1"/>
  <c r="H25" i="1" s="1"/>
  <c r="F25" i="1"/>
  <c r="G24" i="1"/>
  <c r="H24" i="1" s="1"/>
  <c r="F24" i="1"/>
  <c r="E24" i="1"/>
  <c r="G23" i="1"/>
  <c r="H23" i="1" s="1"/>
  <c r="F23" i="1"/>
  <c r="F21" i="1"/>
  <c r="E21" i="1"/>
  <c r="D21" i="1"/>
  <c r="H13" i="1"/>
  <c r="G13" i="1"/>
  <c r="F13" i="1"/>
  <c r="E13" i="1"/>
  <c r="D13" i="1"/>
  <c r="H11" i="1"/>
  <c r="G11" i="1"/>
  <c r="F11" i="1"/>
  <c r="E11" i="1"/>
  <c r="D11" i="1"/>
  <c r="H8" i="1"/>
  <c r="G8" i="1"/>
  <c r="F8" i="1"/>
  <c r="E8" i="1"/>
  <c r="D8" i="1"/>
  <c r="H6" i="1"/>
  <c r="G6" i="1"/>
  <c r="F6" i="1"/>
  <c r="E6" i="1"/>
  <c r="D6" i="1"/>
  <c r="H21" i="1" l="1"/>
  <c r="H181" i="1"/>
  <c r="G21" i="1"/>
  <c r="G181" i="1" s="1"/>
</calcChain>
</file>

<file path=xl/sharedStrings.xml><?xml version="1.0" encoding="utf-8"?>
<sst xmlns="http://schemas.openxmlformats.org/spreadsheetml/2006/main" count="185" uniqueCount="160">
  <si>
    <r>
      <rPr>
        <b/>
        <sz val="10"/>
        <color rgb="FFC00000"/>
        <rFont val="Arial"/>
        <family val="2"/>
      </rPr>
      <t>BUXHETI 2025</t>
    </r>
    <r>
      <rPr>
        <b/>
        <sz val="10"/>
        <rFont val="Arial"/>
        <family val="2"/>
      </rPr>
      <t xml:space="preserve"> SIPAS MINISTRIVE TE LINJES DHE INSTITUCIONEVE BUXHETORE </t>
    </r>
    <r>
      <rPr>
        <b/>
        <sz val="10"/>
        <color rgb="FFC00000"/>
        <rFont val="Arial"/>
        <family val="2"/>
      </rPr>
      <t>(ne 000/leke)</t>
    </r>
  </si>
  <si>
    <t>Kodi</t>
  </si>
  <si>
    <t>Emertimi i Institucionit / Programit</t>
  </si>
  <si>
    <t xml:space="preserve">Totali i Shp. Korrente </t>
  </si>
  <si>
    <t>Shpenzimet Kapitale</t>
  </si>
  <si>
    <t>Totali i Shpenzimeve Buxhetore</t>
  </si>
  <si>
    <t>Financim i Brendshem</t>
  </si>
  <si>
    <t>Financimi i
Huaj</t>
  </si>
  <si>
    <t>Totali i Shp. Kapitale</t>
  </si>
  <si>
    <t>Presidenca</t>
  </si>
  <si>
    <t>Veprimtaria e Presidentit</t>
  </si>
  <si>
    <t>Kuvendi</t>
  </si>
  <si>
    <t>Planifikimi, Menaxhimi dhe Administrimi</t>
  </si>
  <si>
    <t>Veprimtaria Ligjvenese</t>
  </si>
  <si>
    <t>Kryeministria</t>
  </si>
  <si>
    <t xml:space="preserve">Ministria e Bujqesise dhe Zhvillimit Rural </t>
  </si>
  <si>
    <t>Siguria ushqimore dhe mbrojtja e konsumatorit</t>
  </si>
  <si>
    <t>Menaxhimi i infrastruktures se kullimit dhe ujitjes</t>
  </si>
  <si>
    <t>Zhvillimi Rural duke mbesht. Prodh. Bujq, Blek, Agroind dhe Market.</t>
  </si>
  <si>
    <t>Keshillimi dhe Informacioni Bujqesor</t>
  </si>
  <si>
    <t>Menaxhimi qendrueshem i tokes bujqesore</t>
  </si>
  <si>
    <t>Mbeshtetje per Peshkimin</t>
  </si>
  <si>
    <t>Ministria e Infrastruktures dhe Energjise</t>
  </si>
  <si>
    <t>Transporti rrugor</t>
  </si>
  <si>
    <t>Transporti Detar</t>
  </si>
  <si>
    <t>Transporti Hekurudhor</t>
  </si>
  <si>
    <t>Transporti Ajror</t>
  </si>
  <si>
    <t>Mbështetje për rrjetet e komunikacionit</t>
  </si>
  <si>
    <t>Furnizimi me Uje dhe Kanalizime</t>
  </si>
  <si>
    <t>Mbeshtetje per Energjine</t>
  </si>
  <si>
    <t xml:space="preserve">Mbeshtetje per Burimet Natyrore </t>
  </si>
  <si>
    <t>Mbeshtetje per Industrine</t>
  </si>
  <si>
    <t xml:space="preserve">Planifikimi Urban </t>
  </si>
  <si>
    <t>Menaxhimi i Shpenzimeve Publike</t>
  </si>
  <si>
    <t>Ekzekutimi i Pagesave te Ndryshme</t>
  </si>
  <si>
    <t>Menaxhimi i te Ardhurave Tatimore</t>
  </si>
  <si>
    <t>Menaxhimi i te Ardhurave Doganore</t>
  </si>
  <si>
    <t>Lufta kunder Transaksioneve Financiare Jo-Ligjore</t>
  </si>
  <si>
    <t>Ministria e Arsimit, Sportit dhe Rinise</t>
  </si>
  <si>
    <t>Arsimi Baze (perfshire parashkollorin)</t>
  </si>
  <si>
    <t>Arsimi i Mesem (i pergjithshem)</t>
  </si>
  <si>
    <t>Arsimi Universitar</t>
  </si>
  <si>
    <t>Fonde per Shkencen</t>
  </si>
  <si>
    <t>Zhvillimi i Sportit dhe Rinise</t>
  </si>
  <si>
    <t xml:space="preserve">Trashegimia Kulturore dhe Muzete </t>
  </si>
  <si>
    <t xml:space="preserve">Arti dhe Kultura </t>
  </si>
  <si>
    <t>Mbështetje për Inovacion dhe Teknologji</t>
  </si>
  <si>
    <t>Mbeshtetje per Zhvillim Ekonomik</t>
  </si>
  <si>
    <t>Mbeshtetje per Mbikq. e Tregut, Infrast. e Ciles. dhe Pron. Industr.</t>
  </si>
  <si>
    <t>Sigurimi Shoqeror</t>
  </si>
  <si>
    <t>Tregu i Punes</t>
  </si>
  <si>
    <t>Inspektimi ne Pune</t>
  </si>
  <si>
    <t>Arsimi i  Mesem (profesional)</t>
  </si>
  <si>
    <t>Strehimi</t>
  </si>
  <si>
    <t>Ministria e Shendetesise dhe Mbrojtjes Sociale</t>
  </si>
  <si>
    <t>Sherbimet e Kujdesit Paresor</t>
  </si>
  <si>
    <t>Sherbimet e Kujdesit Dytesor</t>
  </si>
  <si>
    <t>Sherbimet e Shendetit Publik</t>
  </si>
  <si>
    <t>Perkujdesi Social</t>
  </si>
  <si>
    <t>Rehabilitimi  i te Perndjekurve Politik</t>
  </si>
  <si>
    <t>Ministria e Drejtesise</t>
  </si>
  <si>
    <t>Ndihma Juridike</t>
  </si>
  <si>
    <t>Publikimet Zyrtare</t>
  </si>
  <si>
    <t>Mjekesia Ligjore</t>
  </si>
  <si>
    <t>Sistemi i Burgjeve</t>
  </si>
  <si>
    <t>Sherbimi i Permbarimit Gjyqesor</t>
  </si>
  <si>
    <t>Sherbimet per çeshtjet e biresimeve</t>
  </si>
  <si>
    <t>Sherbimi i Kthimit dhe Kompensimit te Pronave</t>
  </si>
  <si>
    <t>Sherbimi i Proves</t>
  </si>
  <si>
    <t>Ministria e Evropes dhe Puneve te Jashtme</t>
  </si>
  <si>
    <t>Mbeshtetje diplomatike jashte shtetit</t>
  </si>
  <si>
    <t>Aktiviteti diplomatik dhe konsullor i MPJ</t>
  </si>
  <si>
    <t>Ministria e Brendshme</t>
  </si>
  <si>
    <t>Policia e Shtetit</t>
  </si>
  <si>
    <t>Garda e Republikes</t>
  </si>
  <si>
    <t>Prefekturat dhe Funksionet e Deleguara te Pushtetit Vendor</t>
  </si>
  <si>
    <t>Sherbimi i Gjendjes Civile</t>
  </si>
  <si>
    <t>Ministria e Mbrojtjes</t>
  </si>
  <si>
    <t>Forcat e Luftimit</t>
  </si>
  <si>
    <t>Arsimi Ushtarak</t>
  </si>
  <si>
    <t>Mbeshtetja e Luftimit</t>
  </si>
  <si>
    <t>Mbeshtetje per Shendetesine</t>
  </si>
  <si>
    <t>Mbeshtetje Sociale per Ushtaraket</t>
  </si>
  <si>
    <t xml:space="preserve">Emergjencat Civile </t>
  </si>
  <si>
    <t>Sherbimi Informativ Shteteror</t>
  </si>
  <si>
    <t>Veprimtaria Informative Shteterore</t>
  </si>
  <si>
    <t>Drejtoria e Radio Televizionit</t>
  </si>
  <si>
    <t xml:space="preserve">Sherbimet per shqiptaret jashte kufirit </t>
  </si>
  <si>
    <t>Projekte teknike per futjen e teknologjive te reja</t>
  </si>
  <si>
    <t>Prodhime filmike ose veprimtari artistike mbarekombetare</t>
  </si>
  <si>
    <t>Orkestra simfonike e RTSH dhe Kinematografise</t>
  </si>
  <si>
    <t>Drejtoria e Pergjithshme e Arkivave</t>
  </si>
  <si>
    <t>Akademia e Shkences</t>
  </si>
  <si>
    <t xml:space="preserve">Veprimtaria Akademike </t>
  </si>
  <si>
    <t>Kontrolli Larte  i Shtetit</t>
  </si>
  <si>
    <t>Veprimtaria Audituese e KLSH</t>
  </si>
  <si>
    <t>Ministria e Turizmit dhe Mjedisit</t>
  </si>
  <si>
    <t>Programe per mbrojtjen e Mjedisit</t>
  </si>
  <si>
    <t>Administrimi i Pyjeve</t>
  </si>
  <si>
    <t>Zhvillimi i Turizmit</t>
  </si>
  <si>
    <t>Menaxhimi i Mbetjeve Urbane</t>
  </si>
  <si>
    <t>Prokuroria e Pergjithshme</t>
  </si>
  <si>
    <t>Këshilli I Lartë I Gjyqësor</t>
  </si>
  <si>
    <t>Mbështetje për teknologjinë e sistemit të drejtësisë</t>
  </si>
  <si>
    <t>Buxheti Gjyqesor</t>
  </si>
  <si>
    <t>Gjykata Kushtetuese</t>
  </si>
  <si>
    <t>Veprimtaria Gjyqesore Kushtetuese</t>
  </si>
  <si>
    <t>Agjensia Telegrafike Shqiptare</t>
  </si>
  <si>
    <t>Veprimtaria Telegrafike e ATSH-se</t>
  </si>
  <si>
    <t>Këshilli I Lartë I Prokurorisë</t>
  </si>
  <si>
    <t>Veprimtaria e KLP</t>
  </si>
  <si>
    <t>Partite Politike</t>
  </si>
  <si>
    <t>Mbeshtetje per Partite Politike</t>
  </si>
  <si>
    <t>Mbeshtetje per Shoqatat</t>
  </si>
  <si>
    <t>Mbeshtetje per Organizatat e Veteraneve me Status</t>
  </si>
  <si>
    <t>Struktura e Posaçme kundër Korrupsionit dhe Krimit të Organizuar</t>
  </si>
  <si>
    <t>Veprimtaria e SPAK</t>
  </si>
  <si>
    <t>Instituti Statistikes</t>
  </si>
  <si>
    <t xml:space="preserve">Veprimtaria Statistikore </t>
  </si>
  <si>
    <t>Shkolla e Magjistratures</t>
  </si>
  <si>
    <t>Veprimtaria Arsimore</t>
  </si>
  <si>
    <t>Fondi i Zhvillimit Shqiptar</t>
  </si>
  <si>
    <t>Programe Zhvillimi</t>
  </si>
  <si>
    <t>Infrastruktura Vendore dhe Rajonale</t>
  </si>
  <si>
    <t>Programi "100 Fshatrat"</t>
  </si>
  <si>
    <t>Qendra Kombetare e Kinematografise</t>
  </si>
  <si>
    <t>Mbeshtetja e veprimtarise kinematografike</t>
  </si>
  <si>
    <t>Institucionet e sistemit te drejtesise</t>
  </si>
  <si>
    <t xml:space="preserve">Veprimtaria e Zyres se Inspektorit te Larte te Drejtesise </t>
  </si>
  <si>
    <t>Veprimtaria e rivlerësimit kalimtar të magjistratit</t>
  </si>
  <si>
    <t>Veprimtaria e apelimit të rivlerësimit kalimtar</t>
  </si>
  <si>
    <t>Veprimtaria e komisionerit publik</t>
  </si>
  <si>
    <t>Avokati i Popullit</t>
  </si>
  <si>
    <t>Sherbimi i avokatise</t>
  </si>
  <si>
    <t>Komisioneri per Mbikqyrjen e Sherbimit Civil</t>
  </si>
  <si>
    <t>Komisioni Qendror i Zgjedhjeve</t>
  </si>
  <si>
    <t>Zgjedhjet e pergjithshme dhe lokale</t>
  </si>
  <si>
    <t>Inspektorati i Lartë i Deklarimit dhe Kontrollit të Pasurive dhe Konfliktit të Interesave </t>
  </si>
  <si>
    <t>Autoriteti i Konkurences</t>
  </si>
  <si>
    <t>Mbikqyrja e tregut &amp; Garantimi i konkurences</t>
  </si>
  <si>
    <t>Keshilli Kombetar i Kontabilitetit</t>
  </si>
  <si>
    <t>Institucione te tjera Qeveritare</t>
  </si>
  <si>
    <t>Sherbime Qeveritare</t>
  </si>
  <si>
    <t>Sherbimi i Prokurimit Publik</t>
  </si>
  <si>
    <t>Administrimi I ujrave</t>
  </si>
  <si>
    <t>Sherbimi i Avokatise Shteterore</t>
  </si>
  <si>
    <t>Sherbime te tjera</t>
  </si>
  <si>
    <t>e-Qeverisja</t>
  </si>
  <si>
    <t>Menaxhimi dhe Zhvillimi i Administrates Publike</t>
  </si>
  <si>
    <t xml:space="preserve">Mbështetje për  Rininë dhe Fëmijët </t>
  </si>
  <si>
    <t>Mbeshtetje per Kultet Fetare</t>
  </si>
  <si>
    <t>Mbeshtetje per Shoqerine Civile</t>
  </si>
  <si>
    <t>Komisioneri për te Drejten e Informimit dhe  Mbrojtjen e të Dhënave Personale</t>
  </si>
  <si>
    <t>Komisioni I Prokurimit Publik</t>
  </si>
  <si>
    <t>Komisioneri per Mbrojtjen nga Diskriminimi</t>
  </si>
  <si>
    <t>Instituti i Studimeve te Krimeve te Komunizmit</t>
  </si>
  <si>
    <t>Autoriteti per Informimin mbi Dokumentet e ish-Sigurimit te Shtetit</t>
  </si>
  <si>
    <t>TOTALI</t>
  </si>
  <si>
    <t>Ministria e Financave</t>
  </si>
  <si>
    <t>Ministria e Ekonomise, Kultures dhe Inovacionit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</si>
</sst>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00"/>
  </numFmts>
  <fonts count="13"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C00000"/>
      <name val="Arial"/>
      <family val="2"/>
    </font>
    <font>
      <b/>
      <i/>
      <sz val="10"/>
      <name val="Arial"/>
      <family val="2"/>
    </font>
    <font>
      <b/>
      <sz val="10"/>
      <color rgb="FFC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9"/>
      <name val="Arial"/>
      <family val="2"/>
    </font>
    <font>
      <sz val="9"/>
      <name val="Arial"/>
      <family val="2"/>
    </font>
    <font>
      <sz val="10"/>
      <color indexed="8"/>
      <name val="MS Sans Serif"/>
      <family val="2"/>
      <charset val="238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ashed">
        <color indexed="64"/>
      </right>
      <top/>
      <bottom style="thick">
        <color indexed="64"/>
      </bottom>
      <diagonal/>
    </border>
    <border>
      <left style="dashed">
        <color indexed="64"/>
      </left>
      <right style="dashed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ashed">
        <color indexed="64"/>
      </right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 style="dashed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9" fillId="0" borderId="0"/>
  </cellStyleXfs>
  <cellXfs count="107">
    <xf numFmtId="0" fontId="0" fillId="0" borderId="0" xfId="0"/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164" fontId="5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1" fontId="10" fillId="0" borderId="10" xfId="1" applyNumberFormat="1" applyFont="1" applyFill="1" applyBorder="1" applyAlignment="1">
      <alignment horizontal="center" vertical="center" wrapText="1"/>
    </xf>
    <xf numFmtId="3" fontId="10" fillId="0" borderId="11" xfId="0" applyNumberFormat="1" applyFont="1" applyBorder="1" applyAlignment="1">
      <alignment vertical="center"/>
    </xf>
    <xf numFmtId="3" fontId="7" fillId="2" borderId="12" xfId="0" applyNumberFormat="1" applyFont="1" applyFill="1" applyBorder="1" applyAlignment="1">
      <alignment vertical="center"/>
    </xf>
    <xf numFmtId="3" fontId="7" fillId="2" borderId="13" xfId="0" applyNumberFormat="1" applyFont="1" applyFill="1" applyBorder="1" applyAlignment="1">
      <alignment vertical="center"/>
    </xf>
    <xf numFmtId="164" fontId="8" fillId="0" borderId="14" xfId="0" applyNumberFormat="1" applyFont="1" applyBorder="1" applyAlignment="1">
      <alignment horizontal="center" vertical="center"/>
    </xf>
    <xf numFmtId="165" fontId="8" fillId="0" borderId="15" xfId="0" applyNumberFormat="1" applyFont="1" applyBorder="1" applyAlignment="1">
      <alignment vertical="center"/>
    </xf>
    <xf numFmtId="3" fontId="8" fillId="2" borderId="15" xfId="0" applyNumberFormat="1" applyFont="1" applyFill="1" applyBorder="1" applyAlignment="1">
      <alignment vertical="center"/>
    </xf>
    <xf numFmtId="3" fontId="8" fillId="2" borderId="16" xfId="0" applyNumberFormat="1" applyFont="1" applyFill="1" applyBorder="1" applyAlignment="1">
      <alignment vertical="center"/>
    </xf>
    <xf numFmtId="3" fontId="8" fillId="2" borderId="17" xfId="0" applyNumberFormat="1" applyFont="1" applyFill="1" applyBorder="1" applyAlignment="1">
      <alignment vertical="center"/>
    </xf>
    <xf numFmtId="3" fontId="8" fillId="2" borderId="18" xfId="0" applyNumberFormat="1" applyFont="1" applyFill="1" applyBorder="1" applyAlignment="1">
      <alignment vertical="center"/>
    </xf>
    <xf numFmtId="3" fontId="8" fillId="2" borderId="19" xfId="0" applyNumberFormat="1" applyFont="1" applyFill="1" applyBorder="1" applyAlignment="1">
      <alignment vertical="center"/>
    </xf>
    <xf numFmtId="1" fontId="10" fillId="0" borderId="20" xfId="1" applyNumberFormat="1" applyFont="1" applyFill="1" applyBorder="1" applyAlignment="1">
      <alignment horizontal="center" vertical="center" wrapText="1"/>
    </xf>
    <xf numFmtId="3" fontId="10" fillId="0" borderId="21" xfId="0" applyNumberFormat="1" applyFont="1" applyBorder="1" applyAlignment="1">
      <alignment vertical="center"/>
    </xf>
    <xf numFmtId="3" fontId="7" fillId="2" borderId="22" xfId="0" applyNumberFormat="1" applyFont="1" applyFill="1" applyBorder="1" applyAlignment="1">
      <alignment vertical="center"/>
    </xf>
    <xf numFmtId="3" fontId="7" fillId="2" borderId="23" xfId="0" applyNumberFormat="1" applyFont="1" applyFill="1" applyBorder="1" applyAlignment="1">
      <alignment vertical="center"/>
    </xf>
    <xf numFmtId="3" fontId="8" fillId="2" borderId="24" xfId="0" applyNumberFormat="1" applyFont="1" applyFill="1" applyBorder="1" applyAlignment="1">
      <alignment vertical="center"/>
    </xf>
    <xf numFmtId="164" fontId="8" fillId="0" borderId="25" xfId="0" applyNumberFormat="1" applyFont="1" applyBorder="1" applyAlignment="1">
      <alignment horizontal="center" vertical="center"/>
    </xf>
    <xf numFmtId="164" fontId="8" fillId="0" borderId="26" xfId="0" applyNumberFormat="1" applyFont="1" applyBorder="1" applyAlignment="1">
      <alignment vertical="center"/>
    </xf>
    <xf numFmtId="3" fontId="8" fillId="2" borderId="27" xfId="0" applyNumberFormat="1" applyFont="1" applyFill="1" applyBorder="1" applyAlignment="1">
      <alignment vertical="center"/>
    </xf>
    <xf numFmtId="3" fontId="8" fillId="2" borderId="28" xfId="0" applyNumberFormat="1" applyFont="1" applyFill="1" applyBorder="1" applyAlignment="1">
      <alignment vertical="center"/>
    </xf>
    <xf numFmtId="3" fontId="8" fillId="2" borderId="29" xfId="0" applyNumberFormat="1" applyFont="1" applyFill="1" applyBorder="1" applyAlignment="1">
      <alignment vertical="center"/>
    </xf>
    <xf numFmtId="3" fontId="8" fillId="2" borderId="30" xfId="0" applyNumberFormat="1" applyFont="1" applyFill="1" applyBorder="1" applyAlignment="1">
      <alignment vertical="center"/>
    </xf>
    <xf numFmtId="3" fontId="8" fillId="2" borderId="31" xfId="0" applyNumberFormat="1" applyFont="1" applyFill="1" applyBorder="1" applyAlignment="1">
      <alignment vertical="center"/>
    </xf>
    <xf numFmtId="164" fontId="8" fillId="0" borderId="10" xfId="0" applyNumberFormat="1" applyFont="1" applyFill="1" applyBorder="1" applyAlignment="1">
      <alignment horizontal="center" vertical="center"/>
    </xf>
    <xf numFmtId="165" fontId="8" fillId="0" borderId="11" xfId="0" applyNumberFormat="1" applyFont="1" applyFill="1" applyBorder="1" applyAlignment="1">
      <alignment vertical="center"/>
    </xf>
    <xf numFmtId="3" fontId="8" fillId="2" borderId="11" xfId="0" applyNumberFormat="1" applyFont="1" applyFill="1" applyBorder="1" applyAlignment="1">
      <alignment vertical="center"/>
    </xf>
    <xf numFmtId="3" fontId="8" fillId="2" borderId="12" xfId="0" applyNumberFormat="1" applyFont="1" applyFill="1" applyBorder="1" applyAlignment="1">
      <alignment vertical="center"/>
    </xf>
    <xf numFmtId="3" fontId="8" fillId="2" borderId="32" xfId="0" applyNumberFormat="1" applyFont="1" applyFill="1" applyBorder="1" applyAlignment="1">
      <alignment vertical="center"/>
    </xf>
    <xf numFmtId="3" fontId="8" fillId="2" borderId="33" xfId="0" applyNumberFormat="1" applyFont="1" applyFill="1" applyBorder="1" applyAlignment="1">
      <alignment vertical="center"/>
    </xf>
    <xf numFmtId="3" fontId="8" fillId="2" borderId="13" xfId="0" applyNumberFormat="1" applyFont="1" applyFill="1" applyBorder="1" applyAlignment="1">
      <alignment vertical="center"/>
    </xf>
    <xf numFmtId="3" fontId="10" fillId="0" borderId="21" xfId="0" applyNumberFormat="1" applyFont="1" applyFill="1" applyBorder="1" applyAlignment="1">
      <alignment horizontal="left" vertical="center"/>
    </xf>
    <xf numFmtId="164" fontId="8" fillId="0" borderId="34" xfId="0" applyNumberFormat="1" applyFont="1" applyFill="1" applyBorder="1" applyAlignment="1">
      <alignment horizontal="center" vertical="center"/>
    </xf>
    <xf numFmtId="165" fontId="8" fillId="0" borderId="35" xfId="0" applyNumberFormat="1" applyFont="1" applyFill="1" applyBorder="1" applyAlignment="1">
      <alignment vertical="center"/>
    </xf>
    <xf numFmtId="3" fontId="8" fillId="2" borderId="35" xfId="0" applyNumberFormat="1" applyFont="1" applyFill="1" applyBorder="1" applyAlignment="1">
      <alignment vertical="center"/>
    </xf>
    <xf numFmtId="3" fontId="8" fillId="2" borderId="36" xfId="0" applyNumberFormat="1" applyFont="1" applyFill="1" applyBorder="1" applyAlignment="1">
      <alignment vertical="center"/>
    </xf>
    <xf numFmtId="3" fontId="8" fillId="2" borderId="37" xfId="0" applyNumberFormat="1" applyFont="1" applyFill="1" applyBorder="1" applyAlignment="1">
      <alignment vertical="center"/>
    </xf>
    <xf numFmtId="3" fontId="8" fillId="2" borderId="38" xfId="0" applyNumberFormat="1" applyFont="1" applyFill="1" applyBorder="1" applyAlignment="1">
      <alignment vertical="center"/>
    </xf>
    <xf numFmtId="3" fontId="8" fillId="2" borderId="39" xfId="0" applyNumberFormat="1" applyFont="1" applyFill="1" applyBorder="1" applyAlignment="1">
      <alignment vertical="center"/>
    </xf>
    <xf numFmtId="3" fontId="10" fillId="0" borderId="21" xfId="1" applyNumberFormat="1" applyFont="1" applyFill="1" applyBorder="1" applyAlignment="1">
      <alignment horizontal="left" vertical="center" wrapText="1"/>
    </xf>
    <xf numFmtId="3" fontId="8" fillId="0" borderId="36" xfId="0" applyNumberFormat="1" applyFont="1" applyFill="1" applyBorder="1" applyAlignment="1">
      <alignment vertical="center"/>
    </xf>
    <xf numFmtId="3" fontId="8" fillId="0" borderId="37" xfId="0" applyNumberFormat="1" applyFont="1" applyFill="1" applyBorder="1" applyAlignment="1">
      <alignment vertical="center"/>
    </xf>
    <xf numFmtId="3" fontId="8" fillId="0" borderId="38" xfId="0" applyNumberFormat="1" applyFont="1" applyFill="1" applyBorder="1" applyAlignment="1">
      <alignment vertical="center"/>
    </xf>
    <xf numFmtId="3" fontId="8" fillId="0" borderId="39" xfId="0" applyNumberFormat="1" applyFont="1" applyFill="1" applyBorder="1" applyAlignment="1">
      <alignment vertical="center"/>
    </xf>
    <xf numFmtId="164" fontId="8" fillId="0" borderId="34" xfId="0" applyNumberFormat="1" applyFont="1" applyBorder="1" applyAlignment="1">
      <alignment horizontal="center" vertical="center"/>
    </xf>
    <xf numFmtId="165" fontId="8" fillId="0" borderId="35" xfId="0" applyNumberFormat="1" applyFont="1" applyBorder="1" applyAlignment="1">
      <alignment vertical="center"/>
    </xf>
    <xf numFmtId="3" fontId="0" fillId="0" borderId="0" xfId="0" applyNumberFormat="1" applyBorder="1" applyAlignment="1">
      <alignment vertical="center"/>
    </xf>
    <xf numFmtId="164" fontId="8" fillId="0" borderId="35" xfId="0" applyNumberFormat="1" applyFont="1" applyBorder="1" applyAlignment="1">
      <alignment vertical="center"/>
    </xf>
    <xf numFmtId="164" fontId="8" fillId="0" borderId="40" xfId="0" applyNumberFormat="1" applyFont="1" applyBorder="1" applyAlignment="1">
      <alignment horizontal="center" vertical="center"/>
    </xf>
    <xf numFmtId="165" fontId="8" fillId="0" borderId="27" xfId="0" applyNumberFormat="1" applyFont="1" applyBorder="1" applyAlignment="1">
      <alignment vertical="center"/>
    </xf>
    <xf numFmtId="164" fontId="8" fillId="0" borderId="41" xfId="0" applyNumberFormat="1" applyFont="1" applyBorder="1" applyAlignment="1">
      <alignment horizontal="center" vertical="center"/>
    </xf>
    <xf numFmtId="165" fontId="8" fillId="0" borderId="42" xfId="0" applyNumberFormat="1" applyFont="1" applyBorder="1" applyAlignment="1">
      <alignment vertical="center"/>
    </xf>
    <xf numFmtId="3" fontId="8" fillId="2" borderId="42" xfId="0" applyNumberFormat="1" applyFont="1" applyFill="1" applyBorder="1" applyAlignment="1">
      <alignment vertical="center"/>
    </xf>
    <xf numFmtId="3" fontId="8" fillId="2" borderId="43" xfId="0" applyNumberFormat="1" applyFont="1" applyFill="1" applyBorder="1" applyAlignment="1">
      <alignment vertical="center"/>
    </xf>
    <xf numFmtId="3" fontId="8" fillId="2" borderId="44" xfId="0" applyNumberFormat="1" applyFont="1" applyFill="1" applyBorder="1" applyAlignment="1">
      <alignment vertical="center"/>
    </xf>
    <xf numFmtId="3" fontId="8" fillId="2" borderId="45" xfId="0" applyNumberFormat="1" applyFont="1" applyFill="1" applyBorder="1" applyAlignment="1">
      <alignment vertical="center"/>
    </xf>
    <xf numFmtId="3" fontId="8" fillId="2" borderId="46" xfId="0" applyNumberFormat="1" applyFont="1" applyFill="1" applyBorder="1" applyAlignment="1">
      <alignment vertical="center"/>
    </xf>
    <xf numFmtId="3" fontId="7" fillId="2" borderId="21" xfId="0" applyNumberFormat="1" applyFont="1" applyFill="1" applyBorder="1" applyAlignment="1">
      <alignment vertical="center"/>
    </xf>
    <xf numFmtId="164" fontId="8" fillId="0" borderId="10" xfId="0" applyNumberFormat="1" applyFont="1" applyBorder="1" applyAlignment="1">
      <alignment horizontal="center" vertical="center"/>
    </xf>
    <xf numFmtId="165" fontId="8" fillId="0" borderId="11" xfId="0" applyNumberFormat="1" applyFont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164" fontId="8" fillId="0" borderId="47" xfId="0" applyNumberFormat="1" applyFont="1" applyBorder="1" applyAlignment="1">
      <alignment horizontal="center" vertical="center"/>
    </xf>
    <xf numFmtId="164" fontId="8" fillId="0" borderId="48" xfId="0" applyNumberFormat="1" applyFont="1" applyBorder="1" applyAlignment="1">
      <alignment vertical="center"/>
    </xf>
    <xf numFmtId="164" fontId="8" fillId="0" borderId="27" xfId="0" applyNumberFormat="1" applyFont="1" applyBorder="1" applyAlignment="1">
      <alignment vertical="center"/>
    </xf>
    <xf numFmtId="3" fontId="8" fillId="2" borderId="49" xfId="0" applyNumberFormat="1" applyFont="1" applyFill="1" applyBorder="1" applyAlignment="1">
      <alignment vertical="center"/>
    </xf>
    <xf numFmtId="3" fontId="10" fillId="0" borderId="21" xfId="0" applyNumberFormat="1" applyFont="1" applyBorder="1" applyAlignment="1">
      <alignment horizontal="left" vertical="center"/>
    </xf>
    <xf numFmtId="165" fontId="8" fillId="0" borderId="26" xfId="0" applyNumberFormat="1" applyFont="1" applyBorder="1" applyAlignment="1">
      <alignment vertical="center"/>
    </xf>
    <xf numFmtId="164" fontId="8" fillId="0" borderId="50" xfId="0" applyNumberFormat="1" applyFont="1" applyBorder="1" applyAlignment="1">
      <alignment vertical="center"/>
    </xf>
    <xf numFmtId="1" fontId="10" fillId="0" borderId="51" xfId="1" applyNumberFormat="1" applyFont="1" applyFill="1" applyBorder="1" applyAlignment="1">
      <alignment horizontal="center" vertical="center" wrapText="1"/>
    </xf>
    <xf numFmtId="3" fontId="10" fillId="0" borderId="52" xfId="1" applyNumberFormat="1" applyFont="1" applyFill="1" applyBorder="1" applyAlignment="1">
      <alignment horizontal="left" vertical="center" wrapText="1"/>
    </xf>
    <xf numFmtId="3" fontId="8" fillId="0" borderId="43" xfId="0" applyNumberFormat="1" applyFont="1" applyFill="1" applyBorder="1" applyAlignment="1">
      <alignment vertical="center"/>
    </xf>
    <xf numFmtId="3" fontId="8" fillId="0" borderId="44" xfId="0" applyNumberFormat="1" applyFont="1" applyFill="1" applyBorder="1" applyAlignment="1">
      <alignment vertical="center"/>
    </xf>
    <xf numFmtId="3" fontId="8" fillId="0" borderId="45" xfId="0" applyNumberFormat="1" applyFont="1" applyFill="1" applyBorder="1" applyAlignment="1">
      <alignment vertical="center"/>
    </xf>
    <xf numFmtId="3" fontId="8" fillId="0" borderId="46" xfId="0" applyNumberFormat="1" applyFont="1" applyFill="1" applyBorder="1" applyAlignment="1">
      <alignment vertical="center"/>
    </xf>
    <xf numFmtId="3" fontId="11" fillId="0" borderId="21" xfId="1" applyNumberFormat="1" applyFont="1" applyFill="1" applyBorder="1" applyAlignment="1">
      <alignment horizontal="left" vertical="center" wrapText="1"/>
    </xf>
    <xf numFmtId="164" fontId="10" fillId="0" borderId="21" xfId="0" applyNumberFormat="1" applyFont="1" applyBorder="1" applyAlignment="1">
      <alignment vertical="center"/>
    </xf>
    <xf numFmtId="164" fontId="8" fillId="0" borderId="42" xfId="0" applyNumberFormat="1" applyFont="1" applyBorder="1" applyAlignment="1">
      <alignment vertical="center"/>
    </xf>
    <xf numFmtId="164" fontId="10" fillId="0" borderId="21" xfId="0" applyNumberFormat="1" applyFont="1" applyBorder="1" applyAlignment="1">
      <alignment vertical="center" wrapText="1"/>
    </xf>
    <xf numFmtId="3" fontId="7" fillId="2" borderId="16" xfId="0" applyNumberFormat="1" applyFont="1" applyFill="1" applyBorder="1" applyAlignment="1">
      <alignment vertical="center"/>
    </xf>
    <xf numFmtId="3" fontId="7" fillId="2" borderId="19" xfId="0" applyNumberFormat="1" applyFont="1" applyFill="1" applyBorder="1" applyAlignment="1">
      <alignment vertical="center"/>
    </xf>
    <xf numFmtId="3" fontId="7" fillId="2" borderId="53" xfId="0" applyNumberFormat="1" applyFont="1" applyFill="1" applyBorder="1" applyAlignment="1">
      <alignment vertical="center"/>
    </xf>
    <xf numFmtId="3" fontId="7" fillId="2" borderId="54" xfId="0" applyNumberFormat="1" applyFont="1" applyFill="1" applyBorder="1" applyAlignment="1">
      <alignment vertical="center"/>
    </xf>
    <xf numFmtId="164" fontId="0" fillId="0" borderId="0" xfId="0" applyNumberFormat="1" applyFill="1" applyAlignment="1">
      <alignment vertical="center"/>
    </xf>
    <xf numFmtId="3" fontId="0" fillId="0" borderId="0" xfId="0" applyNumberFormat="1" applyFill="1" applyAlignment="1">
      <alignment vertical="center"/>
    </xf>
    <xf numFmtId="3" fontId="1" fillId="0" borderId="0" xfId="0" applyNumberFormat="1" applyFont="1" applyAlignment="1">
      <alignment vertical="center"/>
    </xf>
    <xf numFmtId="3" fontId="12" fillId="3" borderId="57" xfId="0" applyNumberFormat="1" applyFont="1" applyFill="1" applyBorder="1" applyAlignment="1">
      <alignment vertical="center"/>
    </xf>
    <xf numFmtId="3" fontId="12" fillId="3" borderId="58" xfId="0" applyNumberFormat="1" applyFont="1" applyFill="1" applyBorder="1" applyAlignment="1">
      <alignment vertical="center"/>
    </xf>
    <xf numFmtId="3" fontId="12" fillId="3" borderId="55" xfId="1" applyNumberFormat="1" applyFont="1" applyFill="1" applyBorder="1" applyAlignment="1">
      <alignment horizontal="center" vertical="center"/>
    </xf>
    <xf numFmtId="3" fontId="12" fillId="3" borderId="56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 xr:uid="{7DF9CE62-DEEB-4B1B-9186-3977CB22CE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5/2005%20buletini%20Korrik%202006/Sample%20Buletini%202005%20Prill_2006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7/File-i%20i%20punes/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112.03170776367188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80.690689086914063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80.690689086914063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117.89999389648438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109.19241333007813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142.32504272460938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106.57022094726563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108.60903930664063</v>
          </cell>
          <cell r="FT12">
            <v>118.89999389648438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1.2229995727539063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114.61209106445313</v>
          </cell>
          <cell r="FW13">
            <v>57.964080810546875</v>
          </cell>
          <cell r="FX13">
            <v>142.04287719726563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132.92599487304688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21.753646850585938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142.60720825195313</v>
          </cell>
          <cell r="FY14">
            <v>110.39999389648438</v>
          </cell>
          <cell r="FZ14">
            <v>112.03170776367188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135.14950561523438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112.27755737304688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137.95101928710938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140.02871704101563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109.50912475585938</v>
          </cell>
          <cell r="FT17">
            <v>120.69999694824219</v>
          </cell>
          <cell r="FU17">
            <v>8.5858249664306641</v>
          </cell>
          <cell r="FV17">
            <v>116.37374877929688</v>
          </cell>
          <cell r="FW17">
            <v>65.603927612304688</v>
          </cell>
          <cell r="FX17">
            <v>147.9683837890625</v>
          </cell>
          <cell r="FY17">
            <v>111.89999389648438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107.52828979492188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4.3479995727539063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35.470596313476563</v>
          </cell>
          <cell r="FO18">
            <v>21.599990844726563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109.70913696289063</v>
          </cell>
          <cell r="FT18">
            <v>121.39999389648438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150.33859252929688</v>
          </cell>
          <cell r="FY18">
            <v>112</v>
          </cell>
          <cell r="FZ18">
            <v>114.72744750976563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142.13766479492188</v>
          </cell>
          <cell r="GE18">
            <v>108.03549194335938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109.70913696289063</v>
          </cell>
          <cell r="FT19">
            <v>121.59999084472656</v>
          </cell>
          <cell r="FU19">
            <v>14.395940780639648</v>
          </cell>
          <cell r="FV19">
            <v>116.99551391601563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114.72744750976563</v>
          </cell>
          <cell r="GA19">
            <v>111.20059204101563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4.7435989379882813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38.001846313476563</v>
          </cell>
          <cell r="FO20">
            <v>39.5</v>
          </cell>
          <cell r="FP20">
            <v>33.513320922851563</v>
          </cell>
          <cell r="FQ20">
            <v>979.526123046875</v>
          </cell>
          <cell r="FR20">
            <v>113.57865905761719</v>
          </cell>
          <cell r="FS20">
            <v>109.70913696289063</v>
          </cell>
          <cell r="FT20">
            <v>121.89999389648438</v>
          </cell>
          <cell r="FU20">
            <v>16.05096435546875</v>
          </cell>
          <cell r="FV20">
            <v>117.306396484375</v>
          </cell>
          <cell r="FW20">
            <v>72.696609497070313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30.225997924804688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114.03787231445313</v>
          </cell>
          <cell r="FS21">
            <v>109.70913696289063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114.72744750976563</v>
          </cell>
          <cell r="GA21">
            <v>112.06393432617188</v>
          </cell>
          <cell r="GB21">
            <v>7707.05078125</v>
          </cell>
          <cell r="GC21">
            <v>4422915</v>
          </cell>
          <cell r="GD21">
            <v>155.29122924804688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114.34402465820313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114.96530151367188</v>
          </cell>
          <cell r="GA22">
            <v>111.87625122070313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115.12387084960938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160.11837768554688</v>
          </cell>
          <cell r="GE23">
            <v>108.65542602539063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155.04391479492188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123.89999389648438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112.89999389648438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163.76345825195313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124.39999389648438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156.98983764648438</v>
          </cell>
          <cell r="FY26">
            <v>113.09999084472656</v>
          </cell>
          <cell r="FZ26">
            <v>115.75816345214844</v>
          </cell>
          <cell r="GA26">
            <v>112.13900756835938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108.99356079101563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1.5717391967773438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91.186721801757813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115.87472534179688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157.38204956054688</v>
          </cell>
          <cell r="FY28">
            <v>114.29998779296875</v>
          </cell>
          <cell r="FZ28">
            <v>116.94746398925781</v>
          </cell>
          <cell r="GA28">
            <v>112.35482788085938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93.599990844726563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126.89999389648438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162.75393676757813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95.790878295898438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105.27853393554688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100.57980346679688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112.61758422851563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104.70254516601563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113.21817016601563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95.139999389648438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119.48257446289063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129.39999389648438</v>
          </cell>
          <cell r="FU34">
            <v>105.90350341796875</v>
          </cell>
          <cell r="FV34">
            <v>119.37895202636719</v>
          </cell>
          <cell r="FW34">
            <v>102.99917602539063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122.20999145507813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117.63504028320313</v>
          </cell>
          <cell r="FS35">
            <v>112.30935668945313</v>
          </cell>
          <cell r="FT35">
            <v>129.89999389648438</v>
          </cell>
          <cell r="FU35">
            <v>107.38673400878906</v>
          </cell>
          <cell r="FV35">
            <v>119.27532958984375</v>
          </cell>
          <cell r="FW35">
            <v>106.29513549804688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122.32998657226563</v>
          </cell>
          <cell r="FN36">
            <v>105.55477905273438</v>
          </cell>
          <cell r="FO36">
            <v>114.89999389648438</v>
          </cell>
          <cell r="FP36">
            <v>125.21841430664063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110.07156372070313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113.28384399414063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110.96603393554688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112.50936889648438</v>
          </cell>
          <cell r="FT37">
            <v>130.79998779296875</v>
          </cell>
          <cell r="FU37">
            <v>115.24443054199219</v>
          </cell>
          <cell r="FV37">
            <v>119.58621215820313</v>
          </cell>
          <cell r="FW37">
            <v>113.85906982421875</v>
          </cell>
          <cell r="FX37">
            <v>167.49435424804688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129.77999877929688</v>
          </cell>
          <cell r="FN38">
            <v>117.66571044921875</v>
          </cell>
          <cell r="FO38">
            <v>123.89999389648438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112.70938110351563</v>
          </cell>
          <cell r="FT38">
            <v>131.33999633789063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110.79696655273438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1.5361099243164063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121.66635131835938</v>
          </cell>
          <cell r="FO39">
            <v>127</v>
          </cell>
          <cell r="FP39">
            <v>138.29031372070313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113.80947875976563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120.11892700195313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130.82022094726563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119.62496948242188</v>
          </cell>
          <cell r="FS41">
            <v>114.00949096679688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178.01998901367188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119.89199829101563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116.85598754882813</v>
          </cell>
          <cell r="FV43">
            <v>120.82974243164063</v>
          </cell>
          <cell r="FW43">
            <v>125.55999755859375</v>
          </cell>
          <cell r="FX43">
            <v>172.91195678710938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112.60037231445313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112.43130493164063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1.5496597290039063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116.28298950195313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113.60946655273438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114.00949096679688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113.22030639648438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148.39999389648438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133.89999389648438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117.89999389648438</v>
          </cell>
          <cell r="FZ47">
            <v>121.9425048828125</v>
          </cell>
          <cell r="GA47">
            <v>115.77999877929688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113.38937377929688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121.38528442382813</v>
          </cell>
          <cell r="FS48">
            <v>114.20950317382813</v>
          </cell>
          <cell r="FT48">
            <v>134.27999877929688</v>
          </cell>
          <cell r="FU48">
            <v>120.86599731445313</v>
          </cell>
          <cell r="FV48">
            <v>120.93336486816406</v>
          </cell>
          <cell r="FW48">
            <v>127.57998657226563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131.38558959960938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121.38528442382813</v>
          </cell>
          <cell r="FS49">
            <v>114.40953063964844</v>
          </cell>
          <cell r="FT49">
            <v>134.40998840332031</v>
          </cell>
          <cell r="FU49">
            <v>122.92098999023438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116.15536499023438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156.39999389648438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132.32998657226563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181.48983764648438</v>
          </cell>
          <cell r="FY51">
            <v>118.19999694824219</v>
          </cell>
          <cell r="FZ51">
            <v>122.89395141601563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118.89999389648438</v>
          </cell>
          <cell r="FZ52">
            <v>123.21109008789063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113.89657592773438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137.48635864257813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149.51998901367188</v>
          </cell>
          <cell r="FN53">
            <v>128.83358764648438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182.05416870117188</v>
          </cell>
          <cell r="FY53">
            <v>118.89999389648438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114.23471069335938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137.95590209960938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125.80599975585938</v>
          </cell>
          <cell r="FV54">
            <v>122.69503784179688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146.82998657226563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183.91647338867188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115.02371215820313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136.93075561523438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123.06906127929688</v>
          </cell>
          <cell r="FS57">
            <v>115.30960083007813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125.66897583007813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136.29214477539063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123.37521362304688</v>
          </cell>
          <cell r="FS58">
            <v>115.50961303710938</v>
          </cell>
          <cell r="FT58">
            <v>135.70999145507813</v>
          </cell>
          <cell r="FU58">
            <v>121.57899475097656</v>
          </cell>
          <cell r="FV58">
            <v>123.31680297851563</v>
          </cell>
          <cell r="FW58">
            <v>137.02999877929688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135.53286743164063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171.99899291992188</v>
          </cell>
          <cell r="FQ59">
            <v>7396.95703125</v>
          </cell>
          <cell r="FR59">
            <v>123.68135070800781</v>
          </cell>
          <cell r="FS59">
            <v>115.50961303710938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120.89999389648438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136.45999145507813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135.98410034179688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3280.5480346679688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123.89999389648438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112.89999389648438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163.76345825195313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112.50936889648438</v>
          </cell>
          <cell r="FT83">
            <v>130.79998779296875</v>
          </cell>
          <cell r="FU83">
            <v>115.24443054199219</v>
          </cell>
          <cell r="FV83">
            <v>119.58621215820313</v>
          </cell>
          <cell r="FW83">
            <v>113.85906982421875</v>
          </cell>
          <cell r="FX83">
            <v>167.49435424804688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121.38528442382813</v>
          </cell>
          <cell r="FS84">
            <v>114.20950317382813</v>
          </cell>
          <cell r="FT84">
            <v>134.27999877929688</v>
          </cell>
          <cell r="FU84">
            <v>120.86599731445313</v>
          </cell>
          <cell r="FV84">
            <v>120.93336486816406</v>
          </cell>
          <cell r="FW84">
            <v>127.57998657226563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136.45999145507813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154.89999389648438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155.10000610351563</v>
          </cell>
          <cell r="J181">
            <v>154.72999572753906</v>
          </cell>
          <cell r="AA181">
            <v>100</v>
          </cell>
        </row>
        <row r="182">
          <cell r="D182">
            <v>155.10000610351563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154.85000610351563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152.39999389648438</v>
          </cell>
          <cell r="J186">
            <v>152.46000671386719</v>
          </cell>
          <cell r="AA186">
            <v>100</v>
          </cell>
        </row>
        <row r="187">
          <cell r="D187">
            <v>152.60000610351563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154.10000610351563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153.60000610351563</v>
          </cell>
          <cell r="AA191">
            <v>100</v>
          </cell>
        </row>
        <row r="192">
          <cell r="D192">
            <v>155</v>
          </cell>
          <cell r="J192">
            <v>154.08999633789063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154.77999877929688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154.39999389648438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153.16000366210938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153.02999877929688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153.35000610351563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153.39999389648438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153.10000610351563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152.10000610351563</v>
          </cell>
          <cell r="J211">
            <v>150.8699951171875</v>
          </cell>
          <cell r="AA211">
            <v>100</v>
          </cell>
        </row>
        <row r="212">
          <cell r="D212">
            <v>152.10000610351563</v>
          </cell>
          <cell r="J212">
            <v>151.60000610351563</v>
          </cell>
          <cell r="AA212">
            <v>100</v>
          </cell>
        </row>
        <row r="213">
          <cell r="D213">
            <v>151.60000610351563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149.89999389648438</v>
          </cell>
          <cell r="J218">
            <v>149.30000305175781</v>
          </cell>
          <cell r="AA218">
            <v>100</v>
          </cell>
        </row>
        <row r="219">
          <cell r="D219">
            <v>149.39999389648438</v>
          </cell>
          <cell r="J219">
            <v>149.10000610351563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149.16000366210938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149.64999389648438</v>
          </cell>
          <cell r="J223">
            <v>149.41999816894531</v>
          </cell>
          <cell r="AA223">
            <v>100</v>
          </cell>
        </row>
        <row r="224">
          <cell r="D224">
            <v>149.39999389648438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146.60000610351563</v>
          </cell>
          <cell r="J231">
            <v>146.14999389648438</v>
          </cell>
          <cell r="AA231">
            <v>100</v>
          </cell>
        </row>
        <row r="232">
          <cell r="D232">
            <v>146.60000610351563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145.91000366210938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149.35000610351563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151.60000610351563</v>
          </cell>
          <cell r="J242">
            <v>150.25999450683594</v>
          </cell>
          <cell r="AA242">
            <v>100</v>
          </cell>
        </row>
        <row r="243">
          <cell r="D243">
            <v>151.60000610351563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149.77999877929688</v>
          </cell>
          <cell r="AA244">
            <v>100</v>
          </cell>
        </row>
        <row r="245">
          <cell r="D245">
            <v>150.89999389648438</v>
          </cell>
          <cell r="J245">
            <v>150.14999389648438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151.10000610351563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151.10000610351563</v>
          </cell>
          <cell r="J250">
            <v>149.89999389648438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150.89999389648438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149.41000366210938</v>
          </cell>
          <cell r="AA256">
            <v>100</v>
          </cell>
        </row>
        <row r="257">
          <cell r="D257">
            <v>148.39999389648438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147.60000610351563</v>
          </cell>
          <cell r="AA261">
            <v>100</v>
          </cell>
        </row>
        <row r="262">
          <cell r="D262">
            <v>148.19999694824219</v>
          </cell>
          <cell r="J262">
            <v>147.85000610351563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148.39999389648438</v>
          </cell>
          <cell r="J265">
            <v>147.27999877929688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147.60000610351563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147.39999389648438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146.16000366210938</v>
          </cell>
          <cell r="AA271">
            <v>100</v>
          </cell>
        </row>
        <row r="272">
          <cell r="D272">
            <v>145.39999389648438</v>
          </cell>
          <cell r="J272">
            <v>145.27999877929688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143.60000610351563</v>
          </cell>
          <cell r="AA274">
            <v>100</v>
          </cell>
        </row>
        <row r="275">
          <cell r="D275">
            <v>143.19999694824219</v>
          </cell>
          <cell r="J275">
            <v>143.47000122070313</v>
          </cell>
          <cell r="AA275">
            <v>100</v>
          </cell>
        </row>
        <row r="276">
          <cell r="D276">
            <v>143.89999389648438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142.89999389648438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143.22000122070313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141.89999389648438</v>
          </cell>
          <cell r="J283">
            <v>142.08999633789063</v>
          </cell>
          <cell r="AA283">
            <v>100</v>
          </cell>
        </row>
        <row r="284">
          <cell r="D284">
            <v>141.19999694824219</v>
          </cell>
          <cell r="J284">
            <v>141.58999633789063</v>
          </cell>
          <cell r="AA284">
            <v>100</v>
          </cell>
        </row>
        <row r="285">
          <cell r="D285">
            <v>141.89999389648438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141.27999877929688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141.60000610351563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142.02999877929688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141.60000610351563</v>
          </cell>
          <cell r="J293">
            <v>141.08999633789063</v>
          </cell>
          <cell r="AA293">
            <v>100</v>
          </cell>
        </row>
        <row r="294">
          <cell r="D294">
            <v>141.39999389648438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140.89999389648438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140.27999877929688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141.27999877929688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142.10000610351563</v>
          </cell>
          <cell r="J303">
            <v>141.42999267578125</v>
          </cell>
          <cell r="AA303">
            <v>100</v>
          </cell>
        </row>
        <row r="304">
          <cell r="D304">
            <v>142.10000610351563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141.60000610351563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141.60000610351563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142.89999389648438</v>
          </cell>
          <cell r="J310">
            <v>142.24000549316406</v>
          </cell>
          <cell r="AA310">
            <v>100</v>
          </cell>
        </row>
        <row r="311">
          <cell r="D311">
            <v>142.89999389648438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141.85000610351563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142.89999389648438</v>
          </cell>
          <cell r="J315">
            <v>141.78999328613281</v>
          </cell>
          <cell r="AA315">
            <v>100</v>
          </cell>
        </row>
        <row r="316">
          <cell r="D316">
            <v>142.89999389648438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142.10000610351563</v>
          </cell>
          <cell r="J319">
            <v>141.14999389648438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140.60000610351563</v>
          </cell>
          <cell r="AA321">
            <v>100</v>
          </cell>
        </row>
        <row r="322">
          <cell r="D322">
            <v>140.60000610351563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140.10000610351563</v>
          </cell>
          <cell r="J324">
            <v>139.72999572753906</v>
          </cell>
          <cell r="AA324">
            <v>100</v>
          </cell>
        </row>
        <row r="325">
          <cell r="D325">
            <v>140.39999389648438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140.10000610351563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139.16000366210938</v>
          </cell>
          <cell r="AA331">
            <v>100</v>
          </cell>
        </row>
        <row r="332">
          <cell r="D332">
            <v>139.39999389648438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  <sheetName val="RED47"/>
      <sheetName val="Table"/>
      <sheetName val="Table_GEF"/>
      <sheetName val="sez_očist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6">
          <cell r="B6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1">
          <cell r="S11" t="str">
            <v>SR</v>
          </cell>
          <cell r="T11" t="str">
            <v>SR</v>
          </cell>
        </row>
        <row r="12">
          <cell r="C12" t="str">
            <v>(In trillions of rupiah)</v>
          </cell>
        </row>
        <row r="13">
          <cell r="C13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39">
          <cell r="AF39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7">
          <cell r="Y47">
            <v>-83.845514382038743</v>
          </cell>
          <cell r="Z47">
            <v>4.4244817999999952</v>
          </cell>
          <cell r="AA47">
            <v>8.3837984048777301</v>
          </cell>
          <cell r="AB47">
            <v>-2.1304000000000016</v>
          </cell>
          <cell r="AC47">
            <v>2.2940818000000007</v>
          </cell>
          <cell r="AD47">
            <v>-11.051443999999996</v>
          </cell>
          <cell r="AE47">
            <v>-34.305138499999906</v>
          </cell>
          <cell r="AF47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8">
          <cell r="Y58" t="str">
            <v>...</v>
          </cell>
          <cell r="Z58" t="str">
            <v>...</v>
          </cell>
          <cell r="AA58" t="str">
            <v>...</v>
          </cell>
          <cell r="AB58" t="str">
            <v>...</v>
          </cell>
          <cell r="AC58" t="str">
            <v>...</v>
          </cell>
          <cell r="AD58" t="str">
            <v>...</v>
          </cell>
          <cell r="AE58" t="str">
            <v>...</v>
          </cell>
          <cell r="AF58" t="str">
            <v>...</v>
          </cell>
        </row>
        <row r="59">
          <cell r="C59" t="str">
            <v>(In percent of GDP) 4/</v>
          </cell>
        </row>
        <row r="60">
          <cell r="C60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5">
          <cell r="Y75">
            <v>1.5358222367453642</v>
          </cell>
          <cell r="Z75">
            <v>0</v>
          </cell>
          <cell r="AA75">
            <v>0</v>
          </cell>
          <cell r="AB75">
            <v>0</v>
          </cell>
          <cell r="AC75">
            <v>1.7182652112493018</v>
          </cell>
          <cell r="AD75">
            <v>0</v>
          </cell>
          <cell r="AE75">
            <v>0</v>
          </cell>
          <cell r="AF75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4">
          <cell r="Y84">
            <v>-6.8495641191110819</v>
          </cell>
          <cell r="Z84">
            <v>1.560308783363219</v>
          </cell>
          <cell r="AA84">
            <v>2.9565702413477437</v>
          </cell>
          <cell r="AB84">
            <v>-0.74730214944078677</v>
          </cell>
          <cell r="AC84">
            <v>0.40343072713597455</v>
          </cell>
          <cell r="AD84">
            <v>-3.9077288312749996</v>
          </cell>
          <cell r="AE84">
            <v>-11.81767897657002</v>
          </cell>
          <cell r="AF84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2">
          <cell r="Y92">
            <v>0</v>
          </cell>
          <cell r="Z92" t="e">
            <v>#DIV/0!</v>
          </cell>
          <cell r="AA92" t="e">
            <v>#DIV/0!</v>
          </cell>
          <cell r="AB92" t="e">
            <v>#DIV/0!</v>
          </cell>
          <cell r="AC92">
            <v>0</v>
          </cell>
          <cell r="AD92" t="e">
            <v>#DIV/0!</v>
          </cell>
          <cell r="AE92" t="e">
            <v>#DIV/0!</v>
          </cell>
          <cell r="AF92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2">
          <cell r="AF102">
            <v>573.09649999999999</v>
          </cell>
        </row>
        <row r="103">
          <cell r="B103" t="str">
            <v>Sources: Data provided by the Indonesian authorities; and IMF staff estimates.</v>
          </cell>
        </row>
        <row r="104">
          <cell r="B104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  <sheetName val="GeoBop0900_BseLine"/>
      <sheetName val="AQ"/>
      <sheetName val="Read Me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7">
          <cell r="G177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1">
          <cell r="AF181">
            <v>1998</v>
          </cell>
          <cell r="AG181">
            <v>1999</v>
          </cell>
          <cell r="AH181">
            <v>1999</v>
          </cell>
          <cell r="AI181">
            <v>1999</v>
          </cell>
          <cell r="AJ181">
            <v>1999</v>
          </cell>
          <cell r="AK181">
            <v>1999</v>
          </cell>
          <cell r="AL181">
            <v>2000</v>
          </cell>
          <cell r="AM181">
            <v>2001</v>
          </cell>
          <cell r="AN181">
            <v>2002</v>
          </cell>
          <cell r="AO181">
            <v>2003</v>
          </cell>
          <cell r="AP181">
            <v>2004</v>
          </cell>
          <cell r="AQ181">
            <v>2005</v>
          </cell>
          <cell r="AR181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89">
          <cell r="AF189">
            <v>1.3</v>
          </cell>
          <cell r="AG189">
            <v>2.4</v>
          </cell>
          <cell r="AH189">
            <v>2.4</v>
          </cell>
          <cell r="AI189">
            <v>2.4</v>
          </cell>
          <cell r="AJ189">
            <v>2.4</v>
          </cell>
          <cell r="AK189">
            <v>2.4</v>
          </cell>
          <cell r="AL189">
            <v>3.3</v>
          </cell>
          <cell r="AM189">
            <v>3.7</v>
          </cell>
          <cell r="AN189">
            <v>4.7</v>
          </cell>
          <cell r="AO189">
            <v>4.5999999999999996</v>
          </cell>
          <cell r="AP189">
            <v>5</v>
          </cell>
          <cell r="AQ189">
            <v>5.3</v>
          </cell>
          <cell r="AR189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6">
          <cell r="AF196">
            <v>-27.150837988826826</v>
          </cell>
          <cell r="AG196">
            <v>-10.499999999999998</v>
          </cell>
          <cell r="AH196">
            <v>0</v>
          </cell>
          <cell r="AI196">
            <v>0</v>
          </cell>
          <cell r="AJ196">
            <v>0</v>
          </cell>
          <cell r="AK196">
            <v>-10.499999999999998</v>
          </cell>
          <cell r="AL196">
            <v>-0.59443911792905757</v>
          </cell>
          <cell r="AM196">
            <v>-2.301136363636358</v>
          </cell>
          <cell r="AN196">
            <v>-2.0615384615384591</v>
          </cell>
          <cell r="AO196">
            <v>-1.2461538461538413</v>
          </cell>
          <cell r="AP196">
            <v>-0.38461538461538325</v>
          </cell>
          <cell r="AQ196">
            <v>-0.7692307692307776</v>
          </cell>
          <cell r="AR196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5">
          <cell r="AF205">
            <v>33.04263565891474</v>
          </cell>
          <cell r="AG205">
            <v>-17.100000000000005</v>
          </cell>
          <cell r="AH205">
            <v>-17.100000000000005</v>
          </cell>
          <cell r="AI205">
            <v>-17.100000000000005</v>
          </cell>
          <cell r="AJ205">
            <v>-17.100000000000005</v>
          </cell>
          <cell r="AK205">
            <v>-17.100000000000016</v>
          </cell>
          <cell r="AL205">
            <v>6.0999999999999943</v>
          </cell>
          <cell r="AM205">
            <v>5.8999999999999941</v>
          </cell>
          <cell r="AN205">
            <v>7.0000000000000062</v>
          </cell>
          <cell r="AO205">
            <v>6.4999999999999947</v>
          </cell>
          <cell r="AP205">
            <v>6.4000000000000057</v>
          </cell>
          <cell r="AQ205">
            <v>2.6241021818137478</v>
          </cell>
          <cell r="AR205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0">
          <cell r="AK210">
            <v>3.6742133075905477</v>
          </cell>
          <cell r="AL210">
            <v>6.1615148146142671</v>
          </cell>
          <cell r="AM210">
            <v>6.0760055365392152</v>
          </cell>
          <cell r="AN210">
            <v>5.2643370785814634</v>
          </cell>
          <cell r="AO210">
            <v>3.711744365754833</v>
          </cell>
          <cell r="AP210">
            <v>3.2749982658419148</v>
          </cell>
          <cell r="AQ210">
            <v>3.0205676185546282</v>
          </cell>
          <cell r="AR210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1">
          <cell r="G221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5">
          <cell r="AF225">
            <v>1998</v>
          </cell>
          <cell r="AG225">
            <v>1999</v>
          </cell>
          <cell r="AH225">
            <v>1999</v>
          </cell>
          <cell r="AI225">
            <v>1999</v>
          </cell>
          <cell r="AJ225">
            <v>1999</v>
          </cell>
          <cell r="AK225">
            <v>1999</v>
          </cell>
          <cell r="AL225">
            <v>2000</v>
          </cell>
          <cell r="AM225">
            <v>2001</v>
          </cell>
          <cell r="AN225">
            <v>2002</v>
          </cell>
          <cell r="AO225">
            <v>2003</v>
          </cell>
          <cell r="AP225">
            <v>2004</v>
          </cell>
          <cell r="AQ225">
            <v>2005</v>
          </cell>
          <cell r="AR225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0">
          <cell r="AK230">
            <v>123.0368768040879</v>
          </cell>
          <cell r="AL230">
            <v>134.40548422078561</v>
          </cell>
          <cell r="AM230">
            <v>146.83799151120829</v>
          </cell>
          <cell r="AN230">
            <v>160.29569343321052</v>
          </cell>
          <cell r="AO230">
            <v>175.41157732396226</v>
          </cell>
          <cell r="AP230">
            <v>192.07567716973867</v>
          </cell>
          <cell r="AQ230">
            <v>210.39969677173173</v>
          </cell>
          <cell r="AR230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4">
          <cell r="AF234">
            <v>-1.7090807266979091</v>
          </cell>
          <cell r="AG234">
            <v>-3.5999999999999996</v>
          </cell>
          <cell r="AH234">
            <v>-3.5999999999999996</v>
          </cell>
          <cell r="AI234">
            <v>-3.5999999999999996</v>
          </cell>
          <cell r="AJ234">
            <v>-4.5599999999999996</v>
          </cell>
          <cell r="AK234">
            <v>-3.5400481104467252</v>
          </cell>
          <cell r="AL234">
            <v>9.2399999999999984</v>
          </cell>
          <cell r="AM234">
            <v>9.25</v>
          </cell>
          <cell r="AN234">
            <v>9.1650000000000009</v>
          </cell>
          <cell r="AO234">
            <v>9.4299999999999979</v>
          </cell>
          <cell r="AP234">
            <v>9.5</v>
          </cell>
          <cell r="AQ234">
            <v>9.5399999999999991</v>
          </cell>
          <cell r="AR234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0">
          <cell r="AK240">
            <v>17.05481404059103</v>
          </cell>
          <cell r="AL240">
            <v>17.123557884642768</v>
          </cell>
          <cell r="AM240">
            <v>17.635056463153425</v>
          </cell>
          <cell r="AN240">
            <v>18.382752785706511</v>
          </cell>
          <cell r="AO240">
            <v>19.105385781689243</v>
          </cell>
          <cell r="AP240">
            <v>19.701510127708335</v>
          </cell>
          <cell r="AQ240">
            <v>20.275231897892322</v>
          </cell>
          <cell r="AR240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5">
          <cell r="AF245">
            <v>162.30461363457539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142.38228562527652</v>
          </cell>
          <cell r="AL245">
            <v>133.90659435468535</v>
          </cell>
          <cell r="AM245">
            <v>139.34542996890534</v>
          </cell>
          <cell r="AN245">
            <v>144.81220380575289</v>
          </cell>
          <cell r="AO245">
            <v>149.36567832090645</v>
          </cell>
          <cell r="AP245">
            <v>152.70674326007622</v>
          </cell>
          <cell r="AQ245">
            <v>158.05337299482946</v>
          </cell>
          <cell r="AR245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49">
          <cell r="AF249">
            <v>16.82598024682742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-12.274652927706331</v>
          </cell>
          <cell r="AL249">
            <v>-5.9527709036063641</v>
          </cell>
          <cell r="AM249">
            <v>4.0616637593021476</v>
          </cell>
          <cell r="AN249">
            <v>3.9231812898833152</v>
          </cell>
          <cell r="AO249">
            <v>3.1443997090614406</v>
          </cell>
          <cell r="AP249">
            <v>2.2368357823084439</v>
          </cell>
          <cell r="AQ249">
            <v>3.5012401028337914</v>
          </cell>
          <cell r="AR249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3">
          <cell r="AK253">
            <v>36.218670671100149</v>
          </cell>
          <cell r="AL253">
            <v>34.90483109608688</v>
          </cell>
          <cell r="AM253">
            <v>33.457732919089793</v>
          </cell>
          <cell r="AN253">
            <v>32.962785641385793</v>
          </cell>
          <cell r="AO253">
            <v>32.269603770203098</v>
          </cell>
          <cell r="AP253">
            <v>31.133842978931494</v>
          </cell>
          <cell r="AQ253">
            <v>30.43840503584207</v>
          </cell>
          <cell r="AR253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2">
          <cell r="G262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6">
          <cell r="AF266">
            <v>1998</v>
          </cell>
          <cell r="AG266">
            <v>1999</v>
          </cell>
          <cell r="AH266">
            <v>1999</v>
          </cell>
          <cell r="AI266">
            <v>1999</v>
          </cell>
          <cell r="AJ266">
            <v>1999</v>
          </cell>
          <cell r="AK266">
            <v>1999</v>
          </cell>
          <cell r="AL266">
            <v>2000</v>
          </cell>
          <cell r="AM266">
            <v>2001</v>
          </cell>
          <cell r="AN266">
            <v>2002</v>
          </cell>
          <cell r="AO266">
            <v>2003</v>
          </cell>
          <cell r="AP266">
            <v>2004</v>
          </cell>
          <cell r="AQ266">
            <v>2005</v>
          </cell>
          <cell r="AR266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2">
          <cell r="AK272">
            <v>-821.22149044485059</v>
          </cell>
          <cell r="AL272">
            <v>-820</v>
          </cell>
          <cell r="AM272">
            <v>-875</v>
          </cell>
          <cell r="AN272">
            <v>-919</v>
          </cell>
          <cell r="AO272">
            <v>-980</v>
          </cell>
          <cell r="AP272">
            <v>-1024.5342764947497</v>
          </cell>
          <cell r="AQ272">
            <v>-1081.6008356955072</v>
          </cell>
          <cell r="AR272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8">
          <cell r="AK278">
            <v>-0.55243238269133688</v>
          </cell>
          <cell r="AL278">
            <v>-0.1487406819065229</v>
          </cell>
          <cell r="AM278">
            <v>6.7073170731707377</v>
          </cell>
          <cell r="AN278">
            <v>5.0285714285714267</v>
          </cell>
          <cell r="AO278">
            <v>6.6376496191512535</v>
          </cell>
          <cell r="AP278">
            <v>4.5443139280356926</v>
          </cell>
          <cell r="AQ278">
            <v>5.5699999999999861</v>
          </cell>
          <cell r="AR278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4">
          <cell r="AK284">
            <v>3.4</v>
          </cell>
          <cell r="AL284">
            <v>-0.6</v>
          </cell>
          <cell r="AM284">
            <v>3</v>
          </cell>
          <cell r="AN284">
            <v>2</v>
          </cell>
          <cell r="AO284">
            <v>2</v>
          </cell>
          <cell r="AP284">
            <v>2</v>
          </cell>
          <cell r="AQ284">
            <v>2</v>
          </cell>
          <cell r="AR284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0">
          <cell r="AF290">
            <v>19.011491998847973</v>
          </cell>
          <cell r="AG290">
            <v>-17.07501217669699</v>
          </cell>
          <cell r="AH290">
            <v>-18.191640799199625</v>
          </cell>
          <cell r="AI290">
            <v>-9.6313427031041172</v>
          </cell>
          <cell r="AJ290">
            <v>47.552313821722066</v>
          </cell>
          <cell r="AK290">
            <v>-3.8224684552140564</v>
          </cell>
          <cell r="AL290">
            <v>0.45398321739786862</v>
          </cell>
          <cell r="AM290">
            <v>3.5993369642434381</v>
          </cell>
          <cell r="AN290">
            <v>3</v>
          </cell>
          <cell r="AO290">
            <v>3.5</v>
          </cell>
          <cell r="AP290">
            <v>3.5</v>
          </cell>
          <cell r="AQ290">
            <v>3.5</v>
          </cell>
          <cell r="AR290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6">
          <cell r="AK296">
            <v>101.83703637349441</v>
          </cell>
          <cell r="AL296">
            <v>101.22601415525345</v>
          </cell>
          <cell r="AM296">
            <v>104.26279457991106</v>
          </cell>
          <cell r="AN296">
            <v>106.34805047150928</v>
          </cell>
          <cell r="AO296">
            <v>108.47501148093947</v>
          </cell>
          <cell r="AP296">
            <v>110.64451171055826</v>
          </cell>
          <cell r="AQ296">
            <v>112.85740194476944</v>
          </cell>
          <cell r="AR296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2">
          <cell r="AK302">
            <v>189.71838738687418</v>
          </cell>
          <cell r="AL302">
            <v>190.57967702592848</v>
          </cell>
          <cell r="AM302">
            <v>197.43928178745847</v>
          </cell>
          <cell r="AN302">
            <v>203.36246024108223</v>
          </cell>
          <cell r="AO302">
            <v>210.48014634952008</v>
          </cell>
          <cell r="AP302">
            <v>217.84695147175327</v>
          </cell>
          <cell r="AQ302">
            <v>225.47159477326463</v>
          </cell>
          <cell r="AR302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8">
          <cell r="G368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2">
          <cell r="AF372">
            <v>1998</v>
          </cell>
          <cell r="AG372">
            <v>1999</v>
          </cell>
          <cell r="AH372">
            <v>1999</v>
          </cell>
          <cell r="AI372">
            <v>1999</v>
          </cell>
          <cell r="AJ372">
            <v>1999</v>
          </cell>
          <cell r="AK372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3">
          <cell r="AF383">
            <v>7.5873040722919711</v>
          </cell>
          <cell r="AG383">
            <v>2.25857025</v>
          </cell>
          <cell r="AH383">
            <v>2.6150664320538901</v>
          </cell>
          <cell r="AI383">
            <v>1.7904669817578416</v>
          </cell>
          <cell r="AJ383">
            <v>3.1701461633265602</v>
          </cell>
          <cell r="AK383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4">
          <cell r="AF394">
            <v>3.7296538415384646</v>
          </cell>
          <cell r="AG394">
            <v>23.535050000000002</v>
          </cell>
          <cell r="AH394">
            <v>26.557276000000002</v>
          </cell>
          <cell r="AI394">
            <v>24.568999999999999</v>
          </cell>
          <cell r="AJ394">
            <v>1.7299730000000011</v>
          </cell>
          <cell r="AK394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7">
          <cell r="AF397">
            <v>-4.1429999999999998</v>
          </cell>
          <cell r="AG397" t="str">
            <v>--</v>
          </cell>
          <cell r="AH397" t="str">
            <v>--</v>
          </cell>
          <cell r="AI397" t="str">
            <v>--</v>
          </cell>
          <cell r="AJ397" t="str">
            <v>--</v>
          </cell>
          <cell r="AK397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4">
          <cell r="AF404">
            <v>2.0499999999999998</v>
          </cell>
          <cell r="AG404">
            <v>1.1099999999999999</v>
          </cell>
          <cell r="AH404">
            <v>0.7</v>
          </cell>
          <cell r="AI404">
            <v>0.7</v>
          </cell>
          <cell r="AJ404">
            <v>0.7</v>
          </cell>
          <cell r="AK404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6">
          <cell r="AF406">
            <v>122.65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3">
          <cell r="AF413">
            <v>23.608000000000001</v>
          </cell>
          <cell r="AG413">
            <v>4.47</v>
          </cell>
          <cell r="AH413">
            <v>2.21</v>
          </cell>
          <cell r="AI413">
            <v>0.02</v>
          </cell>
          <cell r="AJ413">
            <v>0.42</v>
          </cell>
          <cell r="AK413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5">
          <cell r="AF415">
            <v>0.6769999999999996</v>
          </cell>
          <cell r="AG415">
            <v>2.3294193458721457</v>
          </cell>
          <cell r="AH415">
            <v>2.1605010059309766</v>
          </cell>
          <cell r="AI415">
            <v>2.2319475582342898</v>
          </cell>
          <cell r="AJ415">
            <v>1.8081320899625877</v>
          </cell>
          <cell r="AK415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3">
          <cell r="AF423">
            <v>-83.480166628000006</v>
          </cell>
          <cell r="AG423">
            <v>20.785</v>
          </cell>
          <cell r="AH423">
            <v>-60.792570871377805</v>
          </cell>
          <cell r="AI423">
            <v>5.2010588240103353</v>
          </cell>
          <cell r="AJ423">
            <v>64.300330226984542</v>
          </cell>
          <cell r="AK423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0">
          <cell r="AF430">
            <v>-83.480166628000006</v>
          </cell>
          <cell r="AG430">
            <v>20.785</v>
          </cell>
          <cell r="AH430">
            <v>-60.792570871377805</v>
          </cell>
          <cell r="AI430">
            <v>5.2010588240103353</v>
          </cell>
          <cell r="AJ430">
            <v>64.300330226984542</v>
          </cell>
          <cell r="AK430">
            <v>-78.86</v>
          </cell>
        </row>
        <row r="431">
          <cell r="G431" t="str">
            <v>Money</v>
          </cell>
        </row>
        <row r="432">
          <cell r="G432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8">
          <cell r="C8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2">
          <cell r="D12">
            <v>1991</v>
          </cell>
          <cell r="E12">
            <v>1992</v>
          </cell>
          <cell r="F12">
            <v>1993</v>
          </cell>
          <cell r="G12">
            <v>1994</v>
          </cell>
          <cell r="H12">
            <v>1995</v>
          </cell>
          <cell r="I12">
            <v>1995</v>
          </cell>
          <cell r="J12">
            <v>1995</v>
          </cell>
          <cell r="K12">
            <v>1995</v>
          </cell>
          <cell r="L12">
            <v>1995</v>
          </cell>
          <cell r="M12">
            <v>1996</v>
          </cell>
          <cell r="N12">
            <v>1996</v>
          </cell>
          <cell r="O12">
            <v>1996</v>
          </cell>
          <cell r="P12">
            <v>1996</v>
          </cell>
          <cell r="Q12">
            <v>1996</v>
          </cell>
          <cell r="R12">
            <v>1997</v>
          </cell>
          <cell r="S12">
            <v>1997</v>
          </cell>
          <cell r="T12">
            <v>1997</v>
          </cell>
          <cell r="U12">
            <v>1997</v>
          </cell>
          <cell r="V12">
            <v>1997</v>
          </cell>
          <cell r="W12">
            <v>1998</v>
          </cell>
          <cell r="X12">
            <v>1998</v>
          </cell>
          <cell r="Y12">
            <v>1998</v>
          </cell>
          <cell r="Z12">
            <v>1998</v>
          </cell>
          <cell r="AA12">
            <v>1998</v>
          </cell>
          <cell r="AB12">
            <v>1999</v>
          </cell>
          <cell r="AC12">
            <v>1999</v>
          </cell>
          <cell r="AD12">
            <v>1999</v>
          </cell>
          <cell r="AE12">
            <v>1999</v>
          </cell>
          <cell r="AF12">
            <v>1999</v>
          </cell>
          <cell r="AG12">
            <v>2000</v>
          </cell>
          <cell r="AH12">
            <v>2001</v>
          </cell>
          <cell r="AI12">
            <v>2002</v>
          </cell>
          <cell r="AJ12">
            <v>2003</v>
          </cell>
          <cell r="AK12">
            <v>2004</v>
          </cell>
          <cell r="AL12">
            <v>2005</v>
          </cell>
          <cell r="AM12">
            <v>2006</v>
          </cell>
          <cell r="AN12">
            <v>2007</v>
          </cell>
          <cell r="AO12">
            <v>2008</v>
          </cell>
          <cell r="AP12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7">
          <cell r="AA17">
            <v>27.75</v>
          </cell>
          <cell r="AB17">
            <v>0</v>
          </cell>
          <cell r="AC17">
            <v>0</v>
          </cell>
          <cell r="AD17">
            <v>33.299999999999997</v>
          </cell>
          <cell r="AE17">
            <v>0</v>
          </cell>
          <cell r="AF17">
            <v>33.299999999999997</v>
          </cell>
          <cell r="AG17">
            <v>9.0054750000000006</v>
          </cell>
          <cell r="AH17">
            <v>36.021900000000002</v>
          </cell>
          <cell r="AI17">
            <v>36.021900000000002</v>
          </cell>
          <cell r="AJ17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2">
          <cell r="AH22">
            <v>11.1</v>
          </cell>
          <cell r="AI22">
            <v>22.2</v>
          </cell>
          <cell r="AJ22">
            <v>27.75</v>
          </cell>
          <cell r="AK22">
            <v>34.409999999999997</v>
          </cell>
          <cell r="AL22">
            <v>36.211095</v>
          </cell>
          <cell r="AM22">
            <v>32.315474999999999</v>
          </cell>
          <cell r="AN22">
            <v>28.419854999999998</v>
          </cell>
          <cell r="AO22">
            <v>28.273140000000001</v>
          </cell>
          <cell r="AP22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27.75</v>
          </cell>
          <cell r="N27">
            <v>0</v>
          </cell>
          <cell r="O27">
            <v>0</v>
          </cell>
          <cell r="P27">
            <v>27.75</v>
          </cell>
          <cell r="Q27">
            <v>55.5</v>
          </cell>
          <cell r="R27">
            <v>0</v>
          </cell>
          <cell r="S27">
            <v>27.75</v>
          </cell>
          <cell r="T27">
            <v>0</v>
          </cell>
          <cell r="U27">
            <v>27.75</v>
          </cell>
          <cell r="V27">
            <v>55.5</v>
          </cell>
          <cell r="W27">
            <v>0</v>
          </cell>
          <cell r="X27">
            <v>0</v>
          </cell>
          <cell r="Y27">
            <v>27.75</v>
          </cell>
          <cell r="Z27">
            <v>0</v>
          </cell>
          <cell r="AA27">
            <v>27.75</v>
          </cell>
          <cell r="AB27">
            <v>0</v>
          </cell>
          <cell r="AC27">
            <v>0</v>
          </cell>
          <cell r="AD27">
            <v>33.299999999999997</v>
          </cell>
          <cell r="AE27">
            <v>0</v>
          </cell>
          <cell r="AF27">
            <v>33.299999999999997</v>
          </cell>
          <cell r="AG27">
            <v>9.0054750000000006</v>
          </cell>
          <cell r="AH27">
            <v>24.921900000000001</v>
          </cell>
          <cell r="AI27">
            <v>13.821900000000003</v>
          </cell>
          <cell r="AJ27">
            <v>-0.73357499999999831</v>
          </cell>
          <cell r="AK27">
            <v>-34.409999999999997</v>
          </cell>
          <cell r="AL27">
            <v>-36.211095</v>
          </cell>
          <cell r="AM27">
            <v>-32.315474999999999</v>
          </cell>
          <cell r="AN27">
            <v>-28.419854999999998</v>
          </cell>
          <cell r="AO27">
            <v>-28.273140000000001</v>
          </cell>
          <cell r="AP27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27.75</v>
          </cell>
          <cell r="N32">
            <v>27.75</v>
          </cell>
          <cell r="O32">
            <v>27.75</v>
          </cell>
          <cell r="P32">
            <v>55.5</v>
          </cell>
          <cell r="Q32">
            <v>55.5</v>
          </cell>
          <cell r="R32">
            <v>55.5</v>
          </cell>
          <cell r="S32">
            <v>83.25</v>
          </cell>
          <cell r="T32">
            <v>83.25</v>
          </cell>
          <cell r="U32">
            <v>111</v>
          </cell>
          <cell r="V32">
            <v>111</v>
          </cell>
          <cell r="W32">
            <v>111</v>
          </cell>
          <cell r="X32">
            <v>111</v>
          </cell>
          <cell r="Y32">
            <v>138.75</v>
          </cell>
          <cell r="Z32">
            <v>138.75</v>
          </cell>
          <cell r="AA32">
            <v>138.75</v>
          </cell>
          <cell r="AB32">
            <v>138.75</v>
          </cell>
          <cell r="AC32">
            <v>138.75</v>
          </cell>
          <cell r="AD32">
            <v>172.05</v>
          </cell>
          <cell r="AE32">
            <v>172.05</v>
          </cell>
          <cell r="AF32">
            <v>172.05</v>
          </cell>
          <cell r="AG32">
            <v>181.055475</v>
          </cell>
          <cell r="AH32">
            <v>205.97737499999999</v>
          </cell>
          <cell r="AI32">
            <v>219.79927499999999</v>
          </cell>
          <cell r="AJ32">
            <v>219.06569999999999</v>
          </cell>
          <cell r="AK32">
            <v>184.6557</v>
          </cell>
          <cell r="AL32">
            <v>148.444605</v>
          </cell>
          <cell r="AM32">
            <v>116.12913</v>
          </cell>
          <cell r="AN32">
            <v>87.709275000000005</v>
          </cell>
          <cell r="AO32">
            <v>59.436135000000007</v>
          </cell>
          <cell r="AP32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6">
          <cell r="AE36">
            <v>0.42199999999999999</v>
          </cell>
          <cell r="AF36">
            <v>0.76600000000000001</v>
          </cell>
          <cell r="AG36">
            <v>0.8827636875</v>
          </cell>
          <cell r="AH36">
            <v>0.96758212499999996</v>
          </cell>
          <cell r="AI36">
            <v>1.0644416250000002</v>
          </cell>
          <cell r="AJ36">
            <v>1.0971624375</v>
          </cell>
          <cell r="AK36">
            <v>1.0093035000000001</v>
          </cell>
          <cell r="AL36">
            <v>0.83275076250000002</v>
          </cell>
          <cell r="AM36">
            <v>0.66143433750000002</v>
          </cell>
          <cell r="AN36">
            <v>0.50959601250000008</v>
          </cell>
          <cell r="AO36">
            <v>0.36786352500000008</v>
          </cell>
          <cell r="AP36">
            <v>0.24314782500000004</v>
          </cell>
        </row>
        <row r="37">
          <cell r="C37" t="str">
            <v>(In percent of quota)</v>
          </cell>
        </row>
        <row r="38">
          <cell r="C38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3">
          <cell r="G43" t="str">
            <v>--</v>
          </cell>
          <cell r="H43" t="str">
            <v>--</v>
          </cell>
          <cell r="I43" t="str">
            <v>--</v>
          </cell>
          <cell r="J43" t="str">
            <v>--</v>
          </cell>
          <cell r="K43" t="str">
            <v>--</v>
          </cell>
          <cell r="L43" t="str">
            <v>--</v>
          </cell>
          <cell r="M43">
            <v>25</v>
          </cell>
          <cell r="N43" t="str">
            <v>--</v>
          </cell>
          <cell r="O43" t="str">
            <v>--</v>
          </cell>
          <cell r="P43">
            <v>25</v>
          </cell>
          <cell r="Q43">
            <v>50</v>
          </cell>
          <cell r="R43" t="str">
            <v>--</v>
          </cell>
          <cell r="S43">
            <v>25</v>
          </cell>
          <cell r="T43" t="str">
            <v>--</v>
          </cell>
          <cell r="U43">
            <v>25</v>
          </cell>
          <cell r="V43">
            <v>50</v>
          </cell>
          <cell r="W43" t="str">
            <v>--</v>
          </cell>
          <cell r="X43" t="str">
            <v>--</v>
          </cell>
          <cell r="Y43">
            <v>25</v>
          </cell>
          <cell r="Z43" t="str">
            <v>--</v>
          </cell>
          <cell r="AA43">
            <v>25</v>
          </cell>
          <cell r="AB43" t="str">
            <v>--</v>
          </cell>
          <cell r="AC43" t="str">
            <v>--</v>
          </cell>
          <cell r="AD43">
            <v>30</v>
          </cell>
          <cell r="AE43" t="str">
            <v>--</v>
          </cell>
          <cell r="AF43">
            <v>30</v>
          </cell>
          <cell r="AG43">
            <v>8.1130405405405401</v>
          </cell>
          <cell r="AH43">
            <v>32.452162162162161</v>
          </cell>
          <cell r="AI43">
            <v>32.452162162162161</v>
          </cell>
          <cell r="AJ43">
            <v>24.339121621621622</v>
          </cell>
          <cell r="AK43" t="str">
            <v>--</v>
          </cell>
          <cell r="AL43" t="str">
            <v>--</v>
          </cell>
          <cell r="AM43" t="str">
            <v>--</v>
          </cell>
          <cell r="AN43" t="str">
            <v>--</v>
          </cell>
          <cell r="AO43" t="str">
            <v>--</v>
          </cell>
          <cell r="AP43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8">
          <cell r="G48" t="str">
            <v>--</v>
          </cell>
          <cell r="H48" t="str">
            <v xml:space="preserve">-- </v>
          </cell>
          <cell r="I48" t="str">
            <v xml:space="preserve">-- </v>
          </cell>
          <cell r="J48" t="str">
            <v xml:space="preserve">-- </v>
          </cell>
          <cell r="K48" t="str">
            <v xml:space="preserve">-- </v>
          </cell>
          <cell r="L48" t="str">
            <v xml:space="preserve">-- </v>
          </cell>
          <cell r="M48">
            <v>25</v>
          </cell>
          <cell r="N48">
            <v>25</v>
          </cell>
          <cell r="O48">
            <v>25</v>
          </cell>
          <cell r="P48">
            <v>50</v>
          </cell>
          <cell r="Q48">
            <v>50</v>
          </cell>
          <cell r="R48">
            <v>50</v>
          </cell>
          <cell r="S48">
            <v>75</v>
          </cell>
          <cell r="T48">
            <v>75</v>
          </cell>
          <cell r="U48">
            <v>100</v>
          </cell>
          <cell r="V48">
            <v>100</v>
          </cell>
          <cell r="W48">
            <v>100</v>
          </cell>
          <cell r="X48">
            <v>100</v>
          </cell>
          <cell r="Y48">
            <v>125</v>
          </cell>
          <cell r="Z48">
            <v>125</v>
          </cell>
          <cell r="AA48">
            <v>125</v>
          </cell>
          <cell r="AB48">
            <v>125</v>
          </cell>
          <cell r="AC48">
            <v>125</v>
          </cell>
          <cell r="AD48">
            <v>155</v>
          </cell>
          <cell r="AE48">
            <v>155</v>
          </cell>
          <cell r="AF48">
            <v>155</v>
          </cell>
          <cell r="AG48">
            <v>163.11304054054054</v>
          </cell>
          <cell r="AH48">
            <v>185.56520270270269</v>
          </cell>
          <cell r="AI48">
            <v>198.01736486486485</v>
          </cell>
          <cell r="AJ48">
            <v>197.35648648648646</v>
          </cell>
          <cell r="AK48">
            <v>166.35648648648649</v>
          </cell>
          <cell r="AL48">
            <v>133.73387837837839</v>
          </cell>
          <cell r="AM48">
            <v>104.62083783783784</v>
          </cell>
          <cell r="AN48">
            <v>79.017364864864874</v>
          </cell>
          <cell r="AO48">
            <v>53.546067567567576</v>
          </cell>
          <cell r="AP48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4">
          <cell r="C54" t="str">
            <v>US$ / SDR (p.a.)</v>
          </cell>
          <cell r="D54">
            <v>0</v>
          </cell>
          <cell r="E54">
            <v>0</v>
          </cell>
          <cell r="F54">
            <v>0</v>
          </cell>
          <cell r="G54">
            <v>1.4590000000000001</v>
          </cell>
          <cell r="H54">
            <v>1.49305</v>
          </cell>
          <cell r="I54">
            <v>1.5660099999999999</v>
          </cell>
          <cell r="J54">
            <v>1.51712</v>
          </cell>
          <cell r="K54">
            <v>1.4945999999999999</v>
          </cell>
          <cell r="L54">
            <v>1.4930000000000001</v>
          </cell>
          <cell r="M54">
            <v>1.4770000000000001</v>
          </cell>
          <cell r="N54">
            <v>1.4630000000000001</v>
          </cell>
          <cell r="O54">
            <v>1.4450000000000001</v>
          </cell>
          <cell r="P54">
            <v>1.423</v>
          </cell>
          <cell r="Q54">
            <v>1.423</v>
          </cell>
          <cell r="R54">
            <v>1.393</v>
          </cell>
          <cell r="S54">
            <v>1.3819999999999999</v>
          </cell>
          <cell r="T54">
            <v>1.363</v>
          </cell>
          <cell r="U54">
            <v>1.3660000000000001</v>
          </cell>
          <cell r="V54">
            <v>1.3759999999999999</v>
          </cell>
          <cell r="W54">
            <v>1.3620000000000001</v>
          </cell>
          <cell r="X54">
            <v>1.34</v>
          </cell>
          <cell r="Y54">
            <v>1.341</v>
          </cell>
          <cell r="Z54">
            <v>1.4</v>
          </cell>
          <cell r="AA54">
            <v>1.3560000000000001</v>
          </cell>
          <cell r="AB54">
            <v>1.3819999999999999</v>
          </cell>
          <cell r="AC54">
            <v>1.3480000000000001</v>
          </cell>
          <cell r="AD54">
            <v>1.36</v>
          </cell>
          <cell r="AE54">
            <v>1.379</v>
          </cell>
          <cell r="AF54">
            <v>1.367</v>
          </cell>
          <cell r="AG54">
            <v>1.353</v>
          </cell>
          <cell r="AH54">
            <v>1.357</v>
          </cell>
          <cell r="AI54">
            <v>1.365</v>
          </cell>
          <cell r="AJ54">
            <v>1.373</v>
          </cell>
          <cell r="AK54">
            <v>1.38</v>
          </cell>
          <cell r="AL54">
            <v>1.387</v>
          </cell>
          <cell r="AM54">
            <v>1.394035507246377</v>
          </cell>
          <cell r="AN54">
            <v>1.4011067018483516</v>
          </cell>
          <cell r="AO54">
            <v>1.4082137648287421</v>
          </cell>
          <cell r="AP54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/>
          </cell>
        </row>
        <row r="41">
          <cell r="D41">
            <v>7.6</v>
          </cell>
          <cell r="AG41">
            <v>7.6</v>
          </cell>
          <cell r="AI41" t="str">
            <v/>
          </cell>
        </row>
        <row r="42">
          <cell r="D42">
            <v>15</v>
          </cell>
          <cell r="AG42" t="str">
            <v/>
          </cell>
          <cell r="AH42">
            <v>15</v>
          </cell>
        </row>
        <row r="43">
          <cell r="D43">
            <v>15</v>
          </cell>
          <cell r="AG43" t="str">
            <v/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/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5">
          <cell r="AK55">
            <v>0</v>
          </cell>
          <cell r="AL55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0">
          <cell r="AK60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3"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5</v>
          </cell>
          <cell r="AM103">
            <v>5</v>
          </cell>
          <cell r="AN103">
            <v>5</v>
          </cell>
          <cell r="AO103">
            <v>5</v>
          </cell>
          <cell r="AP103">
            <v>5</v>
          </cell>
          <cell r="AQ103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1">
          <cell r="D151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6">
          <cell r="AP156">
            <v>0</v>
          </cell>
          <cell r="AQ156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199"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5</v>
          </cell>
          <cell r="AM199">
            <v>10</v>
          </cell>
          <cell r="AN199">
            <v>15</v>
          </cell>
          <cell r="AO199">
            <v>20</v>
          </cell>
          <cell r="AP199">
            <v>25</v>
          </cell>
          <cell r="AQ199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4"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7"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1.8749999999999999E-2</v>
          </cell>
          <cell r="AM247">
            <v>5.6249999999999994E-2</v>
          </cell>
          <cell r="AN247">
            <v>9.375E-2</v>
          </cell>
          <cell r="AO247">
            <v>0.13125000000000001</v>
          </cell>
          <cell r="AP247">
            <v>0.16874999999999998</v>
          </cell>
          <cell r="AQ247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3">
          <cell r="W253">
            <v>-0.21748437499999995</v>
          </cell>
          <cell r="X253">
            <v>-0.12648437499999998</v>
          </cell>
          <cell r="Y253">
            <v>1.5156250000000204E-3</v>
          </cell>
          <cell r="Z253">
            <v>-0.11048437499999997</v>
          </cell>
          <cell r="AA253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2">
          <cell r="AF22">
            <v>0</v>
          </cell>
          <cell r="AG22">
            <v>15</v>
          </cell>
          <cell r="AH22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4">
          <cell r="AE34">
            <v>2.5</v>
          </cell>
          <cell r="AF34">
            <v>2.5</v>
          </cell>
          <cell r="AG34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3"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15</v>
          </cell>
          <cell r="AH43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5">
          <cell r="AE55">
            <v>2.5</v>
          </cell>
          <cell r="AF55">
            <v>2.5</v>
          </cell>
          <cell r="AG55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4">
          <cell r="AK64">
            <v>3</v>
          </cell>
          <cell r="AL64">
            <v>3</v>
          </cell>
          <cell r="AM64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5">
          <cell r="AJ75">
            <v>1.25</v>
          </cell>
          <cell r="AK75">
            <v>1.25</v>
          </cell>
          <cell r="AL75">
            <v>1.25</v>
          </cell>
          <cell r="AM75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4">
          <cell r="AD84">
            <v>0</v>
          </cell>
          <cell r="AE84">
            <v>0</v>
          </cell>
          <cell r="AF84">
            <v>0</v>
          </cell>
          <cell r="AG84">
            <v>15</v>
          </cell>
          <cell r="AH84">
            <v>30</v>
          </cell>
          <cell r="AI84">
            <v>30</v>
          </cell>
          <cell r="AJ84">
            <v>30</v>
          </cell>
          <cell r="AK84">
            <v>27</v>
          </cell>
          <cell r="AL84">
            <v>24</v>
          </cell>
          <cell r="AM84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5">
          <cell r="AF95">
            <v>2.5</v>
          </cell>
          <cell r="AG95">
            <v>5</v>
          </cell>
          <cell r="AH95">
            <v>5</v>
          </cell>
          <cell r="AI95">
            <v>5</v>
          </cell>
          <cell r="AJ95">
            <v>3.75</v>
          </cell>
          <cell r="AK95">
            <v>2.5</v>
          </cell>
          <cell r="AL95">
            <v>1.25</v>
          </cell>
          <cell r="AM95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4">
          <cell r="AG104">
            <v>0.375</v>
          </cell>
          <cell r="AH104">
            <v>1.29375</v>
          </cell>
          <cell r="AI104">
            <v>1.9500000000000002</v>
          </cell>
          <cell r="AJ104">
            <v>1.9500000000000002</v>
          </cell>
          <cell r="AK104">
            <v>1.9237500000000001</v>
          </cell>
          <cell r="AL104">
            <v>1.7850000000000001</v>
          </cell>
          <cell r="AM104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6"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0.3</v>
          </cell>
          <cell r="AH116">
            <v>0.4375</v>
          </cell>
          <cell r="AI116">
            <v>0.47499999999999998</v>
          </cell>
          <cell r="AJ116">
            <v>0.41562500000000002</v>
          </cell>
          <cell r="AK116">
            <v>0.3046875</v>
          </cell>
          <cell r="AL116">
            <v>0.1875</v>
          </cell>
          <cell r="AM116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3">
          <cell r="G103">
            <v>0</v>
          </cell>
          <cell r="H103">
            <v>5.0424411911906661</v>
          </cell>
          <cell r="I103">
            <v>5.0931706826049021</v>
          </cell>
          <cell r="J103">
            <v>5.1461635869222331</v>
          </cell>
          <cell r="K103">
            <v>5.20728720613379</v>
          </cell>
          <cell r="L103">
            <v>20.489062666851591</v>
          </cell>
          <cell r="M103">
            <v>5.5690031692850566</v>
          </cell>
          <cell r="N103">
            <v>6.025330486663445</v>
          </cell>
          <cell r="O103">
            <v>5.7985968860836286</v>
          </cell>
          <cell r="P103">
            <v>6.2432295445723813</v>
          </cell>
          <cell r="Q103">
            <v>23.636160086604512</v>
          </cell>
          <cell r="R103">
            <v>7.6423427039055793</v>
          </cell>
          <cell r="S103">
            <v>8.0450727486064295</v>
          </cell>
          <cell r="T103">
            <v>7.6778010556656255</v>
          </cell>
          <cell r="U103">
            <v>8.0940748052969145</v>
          </cell>
          <cell r="V103">
            <v>31.459291313474552</v>
          </cell>
          <cell r="W103">
            <v>27.72059293124002</v>
          </cell>
          <cell r="X103">
            <v>27.512097559741228</v>
          </cell>
          <cell r="Y103">
            <v>26.923588100423142</v>
          </cell>
          <cell r="Z103">
            <v>27.120926099022583</v>
          </cell>
          <cell r="AA103">
            <v>109.27720469042697</v>
          </cell>
          <cell r="AB103">
            <v>29.21785735220281</v>
          </cell>
          <cell r="AC103">
            <v>26.726117119056681</v>
          </cell>
          <cell r="AD103">
            <v>40.503482057045332</v>
          </cell>
          <cell r="AE103">
            <v>26.331767031303166</v>
          </cell>
          <cell r="AF103">
            <v>122.77922355960797</v>
          </cell>
          <cell r="AG103">
            <v>130.11520375596893</v>
          </cell>
          <cell r="AH103">
            <v>150.92513788079117</v>
          </cell>
          <cell r="AI103">
            <v>162.18631022583764</v>
          </cell>
          <cell r="AJ103">
            <v>79.134773530666635</v>
          </cell>
          <cell r="AK103">
            <v>76.696943005936987</v>
          </cell>
          <cell r="AL103">
            <v>62.570545352529507</v>
          </cell>
          <cell r="AM103">
            <v>50.953380667792715</v>
          </cell>
          <cell r="AN103">
            <v>43.50353045168454</v>
          </cell>
          <cell r="AO103">
            <v>31.731198845924155</v>
          </cell>
          <cell r="AP103">
            <v>30.551307314673597</v>
          </cell>
          <cell r="AQ103">
            <v>29.356301706543753</v>
          </cell>
          <cell r="AR103">
            <v>25.340911629760168</v>
          </cell>
          <cell r="AS103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5">
          <cell r="AA105">
            <v>78.86</v>
          </cell>
          <cell r="AB105">
            <v>19.715</v>
          </cell>
          <cell r="AC105">
            <v>19.715</v>
          </cell>
          <cell r="AD105">
            <v>19.715</v>
          </cell>
          <cell r="AE105">
            <v>19.715</v>
          </cell>
          <cell r="AF105">
            <v>78.859999999999985</v>
          </cell>
          <cell r="AG105">
            <v>102.03851511056511</v>
          </cell>
          <cell r="AH105">
            <v>115.93004534034652</v>
          </cell>
          <cell r="AI105">
            <v>131.49957387195053</v>
          </cell>
          <cell r="AJ105">
            <v>52.883013739598645</v>
          </cell>
          <cell r="AK105">
            <v>52.917459433900241</v>
          </cell>
          <cell r="AL105">
            <v>52.164969101194657</v>
          </cell>
          <cell r="AM105">
            <v>42.515884105675724</v>
          </cell>
          <cell r="AN105">
            <v>36.724956140350876</v>
          </cell>
          <cell r="AO105">
            <v>14.346539473684212</v>
          </cell>
          <cell r="AP105">
            <v>14.376872807017545</v>
          </cell>
          <cell r="AQ105">
            <v>14.407122807017542</v>
          </cell>
          <cell r="AR105">
            <v>11.574978070175439</v>
          </cell>
          <cell r="AS105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0"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0.2</v>
          </cell>
          <cell r="AI120">
            <v>0.2</v>
          </cell>
          <cell r="AJ120">
            <v>0.2</v>
          </cell>
          <cell r="AK120">
            <v>0.2</v>
          </cell>
          <cell r="AL120">
            <v>0.2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2">
          <cell r="AA122">
            <v>30.417204690426974</v>
          </cell>
          <cell r="AB122">
            <v>6.8164573522028107</v>
          </cell>
          <cell r="AC122">
            <v>7.0111171190566832</v>
          </cell>
          <cell r="AD122">
            <v>6.4220820570453299</v>
          </cell>
          <cell r="AE122">
            <v>6.6167670313031657</v>
          </cell>
          <cell r="AF122">
            <v>26.866423559607988</v>
          </cell>
          <cell r="AG122">
            <v>23.621688645403815</v>
          </cell>
          <cell r="AH122">
            <v>19.373765040444631</v>
          </cell>
          <cell r="AI122">
            <v>14.532646353887124</v>
          </cell>
          <cell r="AJ122">
            <v>10.841109791067991</v>
          </cell>
          <cell r="AK122">
            <v>8.7252648220367455</v>
          </cell>
          <cell r="AL122">
            <v>6.6236162513348464</v>
          </cell>
          <cell r="AM122">
            <v>4.6187828206203934</v>
          </cell>
          <cell r="AN122">
            <v>2.9227496491228115</v>
          </cell>
          <cell r="AO122">
            <v>1.9013197368421064</v>
          </cell>
          <cell r="AP122">
            <v>1.3268514912280707</v>
          </cell>
          <cell r="AQ122">
            <v>0.75117157894736963</v>
          </cell>
          <cell r="AR122">
            <v>0.23152956140350978</v>
          </cell>
          <cell r="AS122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8">
          <cell r="H138">
            <v>8</v>
          </cell>
          <cell r="I138">
            <v>8</v>
          </cell>
          <cell r="J138">
            <v>8</v>
          </cell>
          <cell r="K138">
            <v>8</v>
          </cell>
          <cell r="L138">
            <v>32</v>
          </cell>
          <cell r="M138">
            <v>8</v>
          </cell>
          <cell r="N138">
            <v>8</v>
          </cell>
          <cell r="O138">
            <v>8</v>
          </cell>
          <cell r="P138">
            <v>8</v>
          </cell>
          <cell r="Q138">
            <v>32</v>
          </cell>
          <cell r="R138">
            <v>8</v>
          </cell>
          <cell r="S138">
            <v>8</v>
          </cell>
          <cell r="T138">
            <v>8</v>
          </cell>
          <cell r="U138">
            <v>8</v>
          </cell>
          <cell r="V138">
            <v>32</v>
          </cell>
          <cell r="W138">
            <v>8</v>
          </cell>
          <cell r="X138">
            <v>8</v>
          </cell>
          <cell r="Y138">
            <v>8</v>
          </cell>
          <cell r="Z138">
            <v>8</v>
          </cell>
          <cell r="AA138">
            <v>32</v>
          </cell>
          <cell r="AB138">
            <v>8</v>
          </cell>
          <cell r="AC138">
            <v>8</v>
          </cell>
          <cell r="AD138">
            <v>8</v>
          </cell>
          <cell r="AE138">
            <v>8</v>
          </cell>
          <cell r="AF138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1">
          <cell r="AF141">
            <v>105.72642355960799</v>
          </cell>
          <cell r="AG141">
            <v>125.66020375596894</v>
          </cell>
          <cell r="AH141">
            <v>135.30381038079111</v>
          </cell>
          <cell r="AI141">
            <v>146.24122022583768</v>
          </cell>
          <cell r="AJ141">
            <v>63.724123530666631</v>
          </cell>
          <cell r="AK141">
            <v>61.64272425593699</v>
          </cell>
          <cell r="AL141">
            <v>58.788585352529495</v>
          </cell>
          <cell r="AM141">
            <v>47.13466692629612</v>
          </cell>
          <cell r="AN141">
            <v>39.64770578947369</v>
          </cell>
          <cell r="AO141">
            <v>16.247859210526315</v>
          </cell>
          <cell r="AP141">
            <v>15.703724298245616</v>
          </cell>
          <cell r="AQ141">
            <v>15.158294385964913</v>
          </cell>
          <cell r="AR141">
            <v>11.806507631578949</v>
          </cell>
          <cell r="AS141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6">
          <cell r="AF156">
            <v>0.04</v>
          </cell>
          <cell r="AG156">
            <v>0.04</v>
          </cell>
          <cell r="AH156">
            <v>0.23600000000000002</v>
          </cell>
          <cell r="AI156">
            <v>0.22800000000000001</v>
          </cell>
          <cell r="AJ156">
            <v>0.22000000000000003</v>
          </cell>
          <cell r="AK156">
            <v>0.21200000000000002</v>
          </cell>
          <cell r="AL156">
            <v>0.20400000000000001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8">
          <cell r="AA158">
            <v>720.99960990225804</v>
          </cell>
          <cell r="AB158">
            <v>701.23873522028077</v>
          </cell>
          <cell r="AC158">
            <v>681.51871190566817</v>
          </cell>
          <cell r="AD158">
            <v>661.80120570453278</v>
          </cell>
          <cell r="AE158">
            <v>642.08370313031639</v>
          </cell>
          <cell r="AF158">
            <v>642.08370313031639</v>
          </cell>
          <cell r="AG158">
            <v>539.52295857981289</v>
          </cell>
          <cell r="AH158">
            <v>423.59869417651623</v>
          </cell>
          <cell r="AI158">
            <v>291.90105358235064</v>
          </cell>
          <cell r="AJ158">
            <v>239.0254195780482</v>
          </cell>
          <cell r="AK158">
            <v>186.11207250511623</v>
          </cell>
          <cell r="AL158">
            <v>133.94710340392157</v>
          </cell>
          <cell r="AM158">
            <v>91.431219298245878</v>
          </cell>
          <cell r="AN158">
            <v>54.706263157894981</v>
          </cell>
          <cell r="AO158">
            <v>40.359723684210749</v>
          </cell>
          <cell r="AP158">
            <v>25.982850877193208</v>
          </cell>
          <cell r="AQ158">
            <v>11.575728070175661</v>
          </cell>
          <cell r="AR158">
            <v>7.500000002274021E-4</v>
          </cell>
          <cell r="AS158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4">
          <cell r="G174">
            <v>1</v>
          </cell>
          <cell r="H174">
            <v>1</v>
          </cell>
          <cell r="I174">
            <v>1</v>
          </cell>
          <cell r="J174">
            <v>1</v>
          </cell>
          <cell r="K174">
            <v>1</v>
          </cell>
          <cell r="L174">
            <v>1</v>
          </cell>
          <cell r="M174">
            <v>1</v>
          </cell>
          <cell r="N174">
            <v>1</v>
          </cell>
          <cell r="O174">
            <v>1</v>
          </cell>
          <cell r="P174">
            <v>1</v>
          </cell>
          <cell r="Q174">
            <v>1</v>
          </cell>
          <cell r="R174">
            <v>1</v>
          </cell>
          <cell r="S174">
            <v>1</v>
          </cell>
          <cell r="T174">
            <v>1</v>
          </cell>
          <cell r="U174">
            <v>1</v>
          </cell>
          <cell r="V174">
            <v>1</v>
          </cell>
          <cell r="W174">
            <v>1</v>
          </cell>
          <cell r="X174">
            <v>1</v>
          </cell>
          <cell r="Y174">
            <v>1</v>
          </cell>
          <cell r="Z174">
            <v>1</v>
          </cell>
          <cell r="AA174">
            <v>1</v>
          </cell>
          <cell r="AB174">
            <v>1</v>
          </cell>
          <cell r="AC174">
            <v>1</v>
          </cell>
          <cell r="AD174">
            <v>1</v>
          </cell>
          <cell r="AE174">
            <v>1</v>
          </cell>
          <cell r="AF174">
            <v>1</v>
          </cell>
          <cell r="AG174">
            <v>1</v>
          </cell>
          <cell r="AH174">
            <v>0.8</v>
          </cell>
          <cell r="AI174">
            <v>0.60000000000000009</v>
          </cell>
          <cell r="AJ174">
            <v>0.40000000000000008</v>
          </cell>
          <cell r="AK174">
            <v>0.20000000000000007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0">
          <cell r="G180">
            <v>11.095000000000001</v>
          </cell>
          <cell r="H180">
            <v>9.734</v>
          </cell>
          <cell r="I180">
            <v>9.7360000000000007</v>
          </cell>
          <cell r="J180">
            <v>9.9760000000000009</v>
          </cell>
          <cell r="K180">
            <v>10.087999999999999</v>
          </cell>
          <cell r="L180">
            <v>10.087999999999999</v>
          </cell>
          <cell r="M180">
            <v>10.382</v>
          </cell>
          <cell r="N180">
            <v>10.704000000000001</v>
          </cell>
          <cell r="O180">
            <v>10.747</v>
          </cell>
          <cell r="P180">
            <v>10.954000000000001</v>
          </cell>
          <cell r="Q180">
            <v>10.954000000000001</v>
          </cell>
          <cell r="R180">
            <v>11.819000000000001</v>
          </cell>
          <cell r="S180">
            <v>12</v>
          </cell>
          <cell r="T180">
            <v>12</v>
          </cell>
          <cell r="U180">
            <v>12</v>
          </cell>
          <cell r="V180">
            <v>12</v>
          </cell>
          <cell r="W180">
            <v>12</v>
          </cell>
          <cell r="X180">
            <v>12</v>
          </cell>
          <cell r="Y180">
            <v>12</v>
          </cell>
          <cell r="Z180">
            <v>12</v>
          </cell>
          <cell r="AA180">
            <v>12</v>
          </cell>
          <cell r="AB180">
            <v>12</v>
          </cell>
          <cell r="AC180">
            <v>12</v>
          </cell>
          <cell r="AD180">
            <v>12</v>
          </cell>
          <cell r="AE180">
            <v>12</v>
          </cell>
          <cell r="AF180">
            <v>12</v>
          </cell>
          <cell r="AG180">
            <v>12</v>
          </cell>
          <cell r="AH180">
            <v>12</v>
          </cell>
          <cell r="AI180">
            <v>12</v>
          </cell>
          <cell r="AJ180">
            <v>12</v>
          </cell>
          <cell r="AK180">
            <v>12</v>
          </cell>
          <cell r="AL180">
            <v>12</v>
          </cell>
          <cell r="AM180">
            <v>12</v>
          </cell>
          <cell r="AN180">
            <v>12</v>
          </cell>
          <cell r="AO180">
            <v>12</v>
          </cell>
          <cell r="AP180">
            <v>12</v>
          </cell>
          <cell r="AQ180">
            <v>12</v>
          </cell>
          <cell r="AR180">
            <v>12</v>
          </cell>
          <cell r="AS180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4"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10</v>
          </cell>
          <cell r="Z184">
            <v>0</v>
          </cell>
          <cell r="AA184">
            <v>10</v>
          </cell>
          <cell r="AB184">
            <v>0</v>
          </cell>
          <cell r="AC184">
            <v>0</v>
          </cell>
          <cell r="AD184">
            <v>9</v>
          </cell>
          <cell r="AE184">
            <v>0</v>
          </cell>
          <cell r="AF184">
            <v>9</v>
          </cell>
          <cell r="AG184">
            <v>0</v>
          </cell>
          <cell r="AH184">
            <v>9</v>
          </cell>
          <cell r="AI184">
            <v>9</v>
          </cell>
          <cell r="AJ184">
            <v>9</v>
          </cell>
          <cell r="AK184">
            <v>9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2">
          <cell r="G252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6">
          <cell r="G256">
            <v>36793.955718171295</v>
          </cell>
          <cell r="H256" t="str">
            <v>Interest</v>
          </cell>
          <cell r="I256" t="str">
            <v>Grace</v>
          </cell>
          <cell r="J256" t="str">
            <v>Maturity</v>
          </cell>
          <cell r="K256">
            <v>1994</v>
          </cell>
          <cell r="L256">
            <v>1995</v>
          </cell>
          <cell r="M256">
            <v>1995</v>
          </cell>
          <cell r="N256">
            <v>1995</v>
          </cell>
          <cell r="O256">
            <v>1995</v>
          </cell>
          <cell r="P256">
            <v>1995</v>
          </cell>
          <cell r="Q256">
            <v>1996</v>
          </cell>
          <cell r="R256">
            <v>1996</v>
          </cell>
          <cell r="S256">
            <v>1996</v>
          </cell>
          <cell r="T256">
            <v>1996</v>
          </cell>
          <cell r="U256">
            <v>1996</v>
          </cell>
          <cell r="V256">
            <v>1997</v>
          </cell>
          <cell r="W256">
            <v>1997</v>
          </cell>
          <cell r="X256">
            <v>1997</v>
          </cell>
          <cell r="Y256">
            <v>1997</v>
          </cell>
          <cell r="Z256">
            <v>1997</v>
          </cell>
          <cell r="AA256">
            <v>1998</v>
          </cell>
          <cell r="AB256">
            <v>1998</v>
          </cell>
          <cell r="AC256">
            <v>1998</v>
          </cell>
          <cell r="AD256">
            <v>1998</v>
          </cell>
          <cell r="AE256">
            <v>1998</v>
          </cell>
          <cell r="AF256">
            <v>1999</v>
          </cell>
          <cell r="AG256">
            <v>1999</v>
          </cell>
          <cell r="AH256">
            <v>1999</v>
          </cell>
          <cell r="AI256">
            <v>1999</v>
          </cell>
          <cell r="AJ256">
            <v>1999</v>
          </cell>
          <cell r="AK256">
            <v>2000</v>
          </cell>
          <cell r="AL256">
            <v>2001</v>
          </cell>
          <cell r="AM256">
            <v>2002</v>
          </cell>
          <cell r="AN256">
            <v>2003</v>
          </cell>
          <cell r="AO256">
            <v>2004</v>
          </cell>
          <cell r="AP256">
            <v>2005</v>
          </cell>
          <cell r="AQ256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1"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5">
          <cell r="AJ285">
            <v>-14</v>
          </cell>
          <cell r="AK285">
            <v>27.839215982961392</v>
          </cell>
          <cell r="AL285">
            <v>-97.098353258987331</v>
          </cell>
          <cell r="AM285">
            <v>-79.418501364737324</v>
          </cell>
          <cell r="AN285">
            <v>-30.75617755730633</v>
          </cell>
          <cell r="AO285">
            <v>4.0852529118658936</v>
          </cell>
          <cell r="AP285">
            <v>-52.83597707197822</v>
          </cell>
          <cell r="AQ285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0.56225000000000058</v>
          </cell>
          <cell r="X36">
            <v>0.56225000000000058</v>
          </cell>
          <cell r="Y36">
            <v>0.56225000000000058</v>
          </cell>
          <cell r="Z36">
            <v>0.56225000000000058</v>
          </cell>
          <cell r="AA36">
            <v>2.2490000000000023</v>
          </cell>
          <cell r="AB36">
            <v>0.3</v>
          </cell>
          <cell r="AC36">
            <v>0</v>
          </cell>
          <cell r="AD36">
            <v>0</v>
          </cell>
          <cell r="AE36">
            <v>0</v>
          </cell>
          <cell r="AF36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2"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4">
          <cell r="AB54">
            <v>0.49107142857142855</v>
          </cell>
          <cell r="AC54">
            <v>0.53715308863025957</v>
          </cell>
          <cell r="AD54">
            <v>0.53859964093357271</v>
          </cell>
          <cell r="AE54">
            <v>0.26978417266187049</v>
          </cell>
          <cell r="AF54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-1.1185</v>
          </cell>
          <cell r="X63">
            <v>-1.1185</v>
          </cell>
          <cell r="Y63">
            <v>-1.1185</v>
          </cell>
          <cell r="Z63">
            <v>-1.1185</v>
          </cell>
          <cell r="AA63">
            <v>-4.4740000000000002</v>
          </cell>
          <cell r="AB63">
            <v>0.28534791730071696</v>
          </cell>
          <cell r="AC63">
            <v>0.28534791730071696</v>
          </cell>
          <cell r="AD63">
            <v>0.28534791730071696</v>
          </cell>
          <cell r="AE63">
            <v>0.28534791730071696</v>
          </cell>
          <cell r="AF63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3">
          <cell r="W73">
            <v>-2.4205000000000014</v>
          </cell>
          <cell r="X73">
            <v>-2.4205000000000014</v>
          </cell>
          <cell r="Y73">
            <v>-2.4205000000000014</v>
          </cell>
          <cell r="Z73">
            <v>-2.4205000000000014</v>
          </cell>
          <cell r="AA73">
            <v>-9.6820000000000057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6">
          <cell r="AF76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20</v>
          </cell>
          <cell r="V82">
            <v>20</v>
          </cell>
          <cell r="W82">
            <v>0</v>
          </cell>
          <cell r="X82">
            <v>0</v>
          </cell>
          <cell r="Y82">
            <v>0</v>
          </cell>
          <cell r="Z82">
            <v>15</v>
          </cell>
          <cell r="AA82">
            <v>15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0">
          <cell r="G10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3">
          <cell r="H13">
            <v>1991</v>
          </cell>
          <cell r="I13">
            <v>1992</v>
          </cell>
          <cell r="J13">
            <v>1993</v>
          </cell>
          <cell r="K13">
            <v>1994</v>
          </cell>
          <cell r="L13">
            <v>1995</v>
          </cell>
          <cell r="M13">
            <v>1995</v>
          </cell>
          <cell r="N13">
            <v>1995</v>
          </cell>
          <cell r="O13">
            <v>1995</v>
          </cell>
          <cell r="P13">
            <v>1995</v>
          </cell>
          <cell r="Q13">
            <v>1996</v>
          </cell>
          <cell r="R13">
            <v>1996</v>
          </cell>
          <cell r="S13">
            <v>1996</v>
          </cell>
          <cell r="T13">
            <v>1996</v>
          </cell>
          <cell r="U13">
            <v>1996</v>
          </cell>
          <cell r="V13">
            <v>1997</v>
          </cell>
          <cell r="W13">
            <v>1997</v>
          </cell>
          <cell r="X13">
            <v>1997</v>
          </cell>
          <cell r="Y13">
            <v>1997</v>
          </cell>
          <cell r="Z13">
            <v>1997</v>
          </cell>
          <cell r="AA13">
            <v>1998</v>
          </cell>
          <cell r="AB13">
            <v>1998</v>
          </cell>
          <cell r="AC13">
            <v>1998</v>
          </cell>
          <cell r="AD13">
            <v>1998</v>
          </cell>
          <cell r="AE13">
            <v>1998</v>
          </cell>
          <cell r="AF13">
            <v>1999</v>
          </cell>
          <cell r="AG13">
            <v>1999</v>
          </cell>
          <cell r="AH13">
            <v>1999</v>
          </cell>
          <cell r="AI13">
            <v>1999</v>
          </cell>
          <cell r="AJ13">
            <v>1999</v>
          </cell>
          <cell r="AK13">
            <v>2000</v>
          </cell>
          <cell r="AL13">
            <v>2001</v>
          </cell>
          <cell r="AM13">
            <v>2002</v>
          </cell>
          <cell r="AN13">
            <v>2003</v>
          </cell>
          <cell r="AO13">
            <v>2004</v>
          </cell>
          <cell r="AP13">
            <v>2005</v>
          </cell>
          <cell r="AQ13">
            <v>2006</v>
          </cell>
          <cell r="AR13">
            <v>2007</v>
          </cell>
          <cell r="AS13">
            <v>2008</v>
          </cell>
          <cell r="AT13">
            <v>2009</v>
          </cell>
          <cell r="AU13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7">
          <cell r="AJ17">
            <v>15.655755990089727</v>
          </cell>
          <cell r="AK17">
            <v>19.647694388849654</v>
          </cell>
          <cell r="AL17">
            <v>23.168017505942153</v>
          </cell>
          <cell r="AM17">
            <v>27.087517563928944</v>
          </cell>
          <cell r="AN17">
            <v>27.751699603801399</v>
          </cell>
          <cell r="AO17">
            <v>27.52741198116642</v>
          </cell>
          <cell r="AP17">
            <v>27.377699573449846</v>
          </cell>
          <cell r="AQ17">
            <v>27.590379525092377</v>
          </cell>
          <cell r="AR17">
            <v>34.781686558021029</v>
          </cell>
          <cell r="AS17">
            <v>29.418705713769757</v>
          </cell>
          <cell r="AT17">
            <v>30.720648797405349</v>
          </cell>
          <cell r="AU17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1">
          <cell r="AJ21">
            <v>49.94941460286033</v>
          </cell>
          <cell r="AK21">
            <v>43.789429199674089</v>
          </cell>
          <cell r="AL21">
            <v>44.152184074382035</v>
          </cell>
          <cell r="AM21">
            <v>43.764390706885948</v>
          </cell>
          <cell r="AN21">
            <v>40.576002986904747</v>
          </cell>
          <cell r="AO21">
            <v>38.253474421696403</v>
          </cell>
          <cell r="AP21">
            <v>36.359969369877241</v>
          </cell>
          <cell r="AQ21">
            <v>35.181014162523176</v>
          </cell>
          <cell r="AR21">
            <v>34.71800145512875</v>
          </cell>
          <cell r="AS21">
            <v>34.823992060556833</v>
          </cell>
          <cell r="AT21">
            <v>34.799292660313554</v>
          </cell>
          <cell r="AU21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3">
          <cell r="AJ23">
            <v>157.92876744439877</v>
          </cell>
          <cell r="AK23">
            <v>184.00778043749193</v>
          </cell>
          <cell r="AL23">
            <v>211.95244754198131</v>
          </cell>
          <cell r="AM23">
            <v>246.18004680865329</v>
          </cell>
          <cell r="AN23">
            <v>178.87943869990997</v>
          </cell>
          <cell r="AO23">
            <v>187.78615582900323</v>
          </cell>
          <cell r="AP23">
            <v>174.00880514887243</v>
          </cell>
          <cell r="AQ23">
            <v>155.65672454926747</v>
          </cell>
          <cell r="AR23">
            <v>150.54571654208817</v>
          </cell>
          <cell r="AS23">
            <v>144.56345090379145</v>
          </cell>
          <cell r="AT23">
            <v>146.062018518049</v>
          </cell>
          <cell r="AU23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4"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49">
          <cell r="AJ49">
            <v>6.8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4">
          <cell r="AJ54">
            <v>-69.001897395209198</v>
          </cell>
          <cell r="AK54">
            <v>-34.647675907836998</v>
          </cell>
          <cell r="AL54">
            <v>-87.498884354269478</v>
          </cell>
          <cell r="AM54">
            <v>-94.359046545111852</v>
          </cell>
          <cell r="AN54">
            <v>33.60259462876104</v>
          </cell>
          <cell r="AO54">
            <v>31.208279057211172</v>
          </cell>
          <cell r="AP54">
            <v>39.316584718902789</v>
          </cell>
          <cell r="AQ54">
            <v>32.344108908885488</v>
          </cell>
          <cell r="AR54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7">
          <cell r="AJ67">
            <v>1432.7833298551159</v>
          </cell>
          <cell r="AK67">
            <v>1357.7914820776509</v>
          </cell>
          <cell r="AL67">
            <v>1326.4951871665567</v>
          </cell>
          <cell r="AM67">
            <v>1272.5759147327174</v>
          </cell>
          <cell r="AN67">
            <v>1262.5990655110127</v>
          </cell>
          <cell r="AO67">
            <v>1229.647861732836</v>
          </cell>
          <cell r="AP67">
            <v>1213.1035620463497</v>
          </cell>
          <cell r="AQ67">
            <v>1197.3062528868488</v>
          </cell>
          <cell r="AR67">
            <v>1186.1273664374473</v>
          </cell>
          <cell r="AS67">
            <v>1189.9612930532462</v>
          </cell>
          <cell r="AT67">
            <v>1179.7246799771385</v>
          </cell>
          <cell r="AU67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0">
          <cell r="AJ80">
            <v>22.150633879118367</v>
          </cell>
          <cell r="AK80">
            <v>22.093625604441659</v>
          </cell>
          <cell r="AL80">
            <v>24.131941118897757</v>
          </cell>
          <cell r="AM80">
            <v>25.465025523697914</v>
          </cell>
          <cell r="AN80">
            <v>16.741970808267453</v>
          </cell>
          <cell r="AO80">
            <v>18.812363174687906</v>
          </cell>
          <cell r="AP80">
            <v>16.234183578653294</v>
          </cell>
          <cell r="AQ80">
            <v>13.627982043352091</v>
          </cell>
          <cell r="AR80">
            <v>12.369361617284365</v>
          </cell>
          <cell r="AS80">
            <v>11.265989182478558</v>
          </cell>
          <cell r="AT80">
            <v>10.388329061099736</v>
          </cell>
          <cell r="AU80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8">
          <cell r="U88">
            <v>425.77946564323076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501.89173115240743</v>
          </cell>
          <cell r="AA88">
            <v>115.52422556425198</v>
          </cell>
          <cell r="AB88">
            <v>131.89903148460701</v>
          </cell>
          <cell r="AC88">
            <v>138.83851851851853</v>
          </cell>
          <cell r="AD88">
            <v>105.26193548387099</v>
          </cell>
          <cell r="AE88">
            <v>782.19234879247699</v>
          </cell>
          <cell r="AF88">
            <v>83.526300000000006</v>
          </cell>
          <cell r="AG88">
            <v>110.32574999999999</v>
          </cell>
          <cell r="AH88">
            <v>113.24499999999999</v>
          </cell>
          <cell r="AI88">
            <v>97.237650000000002</v>
          </cell>
          <cell r="AJ88">
            <v>637.69319999999993</v>
          </cell>
          <cell r="AK88">
            <v>601.93704703965511</v>
          </cell>
          <cell r="AL88">
            <v>661.00358464906731</v>
          </cell>
          <cell r="AM88">
            <v>741.38366402853512</v>
          </cell>
          <cell r="AN88">
            <v>788.63919741000507</v>
          </cell>
          <cell r="AO88">
            <v>850.0724777282627</v>
          </cell>
          <cell r="AP88">
            <v>913.99972609157123</v>
          </cell>
          <cell r="AQ88">
            <v>975.9162968046387</v>
          </cell>
          <cell r="AR88">
            <v>1047.0325734826799</v>
          </cell>
          <cell r="AS88">
            <v>1123.7591204674907</v>
          </cell>
          <cell r="AT88">
            <v>1206.1081888153487</v>
          </cell>
          <cell r="AU88">
            <v>1294.4917968917373</v>
          </cell>
        </row>
        <row r="89">
          <cell r="G89" t="str">
            <v>Source:  Data provided by the Georgian authorities and Fund staff estimates.</v>
          </cell>
        </row>
        <row r="90">
          <cell r="G90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8">
          <cell r="G668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1">
          <cell r="AJ671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3">
          <cell r="AJ673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5">
          <cell r="AJ675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8">
          <cell r="AJ678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0">
          <cell r="AJ680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2">
          <cell r="AJ682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4">
          <cell r="AJ684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6">
          <cell r="AJ686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89">
          <cell r="AJ689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1">
          <cell r="AJ691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3">
          <cell r="AJ693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6">
          <cell r="AJ696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8">
          <cell r="C8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2">
          <cell r="AF12">
            <v>1999</v>
          </cell>
          <cell r="AG12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0">
          <cell r="AF20">
            <v>14</v>
          </cell>
          <cell r="AG20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2">
          <cell r="AF32">
            <v>45.521099999999997</v>
          </cell>
          <cell r="AG32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4">
          <cell r="AF34">
            <v>146.74613212707726</v>
          </cell>
          <cell r="AG34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6">
          <cell r="AF46" t="str">
            <v>...</v>
          </cell>
          <cell r="AG46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8">
          <cell r="AF48">
            <v>477.21300412707728</v>
          </cell>
          <cell r="AG48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1">
          <cell r="AF51" t="str">
            <v xml:space="preserve">-- </v>
          </cell>
          <cell r="AG51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3">
          <cell r="AF53">
            <v>-50.219691000000012</v>
          </cell>
          <cell r="AG53">
            <v>0.3459292505567646</v>
          </cell>
        </row>
        <row r="54">
          <cell r="C54" t="str">
            <v>Source:  Fund staff estimates</v>
          </cell>
        </row>
        <row r="55">
          <cell r="C55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7">
          <cell r="AA47">
            <v>47.862087591629631</v>
          </cell>
        </row>
        <row r="48">
          <cell r="C48" t="str">
            <v>Sources:  State Department and  Statistics; and Fund staff estimates.</v>
          </cell>
        </row>
        <row r="49">
          <cell r="C49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0">
          <cell r="C60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3">
          <cell r="AA63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5">
          <cell r="L65">
            <v>1216.6878170301247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1357.4217272161643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1505.6777416447526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0">
          <cell r="AA90">
            <v>9.7200000000000006</v>
          </cell>
        </row>
        <row r="91">
          <cell r="C91" t="str">
            <v>Sources:  Georgian authorities; and Fund staff estimates.</v>
          </cell>
        </row>
        <row r="92">
          <cell r="C92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7AF0F-205C-4AC2-8541-0995E52D1AB0}">
  <sheetPr>
    <tabColor rgb="FFFFFF00"/>
  </sheetPr>
  <dimension ref="B2:I186"/>
  <sheetViews>
    <sheetView tabSelected="1" topLeftCell="B1" zoomScaleNormal="100" workbookViewId="0">
      <pane xSplit="2" ySplit="5" topLeftCell="D30" activePane="bottomRight" state="frozen"/>
      <selection activeCell="B1" sqref="B1"/>
      <selection pane="topRight" activeCell="D1" sqref="D1"/>
      <selection pane="bottomLeft" activeCell="B6" sqref="B6"/>
      <selection pane="bottomRight" activeCell="C38" sqref="C38"/>
    </sheetView>
  </sheetViews>
  <sheetFormatPr defaultColWidth="9.109375" defaultRowHeight="13.2"/>
  <cols>
    <col min="1" max="1" width="0" style="8" hidden="1" customWidth="1"/>
    <col min="2" max="2" width="6.33203125" style="92" customWidth="1"/>
    <col min="3" max="3" width="55.109375" style="8" customWidth="1"/>
    <col min="4" max="4" width="11.44140625" style="8" customWidth="1"/>
    <col min="5" max="7" width="11.109375" style="8" bestFit="1" customWidth="1"/>
    <col min="8" max="8" width="13.33203125" style="8" customWidth="1"/>
    <col min="9" max="256" width="9.109375" style="8"/>
    <col min="257" max="257" width="0" style="8" hidden="1" customWidth="1"/>
    <col min="258" max="258" width="6.33203125" style="8" customWidth="1"/>
    <col min="259" max="259" width="55.109375" style="8" customWidth="1"/>
    <col min="260" max="260" width="11.44140625" style="8" customWidth="1"/>
    <col min="261" max="263" width="11.109375" style="8" bestFit="1" customWidth="1"/>
    <col min="264" max="264" width="13.33203125" style="8" customWidth="1"/>
    <col min="265" max="512" width="9.109375" style="8"/>
    <col min="513" max="513" width="0" style="8" hidden="1" customWidth="1"/>
    <col min="514" max="514" width="6.33203125" style="8" customWidth="1"/>
    <col min="515" max="515" width="55.109375" style="8" customWidth="1"/>
    <col min="516" max="516" width="11.44140625" style="8" customWidth="1"/>
    <col min="517" max="519" width="11.109375" style="8" bestFit="1" customWidth="1"/>
    <col min="520" max="520" width="13.33203125" style="8" customWidth="1"/>
    <col min="521" max="768" width="9.109375" style="8"/>
    <col min="769" max="769" width="0" style="8" hidden="1" customWidth="1"/>
    <col min="770" max="770" width="6.33203125" style="8" customWidth="1"/>
    <col min="771" max="771" width="55.109375" style="8" customWidth="1"/>
    <col min="772" max="772" width="11.44140625" style="8" customWidth="1"/>
    <col min="773" max="775" width="11.109375" style="8" bestFit="1" customWidth="1"/>
    <col min="776" max="776" width="13.33203125" style="8" customWidth="1"/>
    <col min="777" max="1024" width="9.109375" style="8"/>
    <col min="1025" max="1025" width="0" style="8" hidden="1" customWidth="1"/>
    <col min="1026" max="1026" width="6.33203125" style="8" customWidth="1"/>
    <col min="1027" max="1027" width="55.109375" style="8" customWidth="1"/>
    <col min="1028" max="1028" width="11.44140625" style="8" customWidth="1"/>
    <col min="1029" max="1031" width="11.109375" style="8" bestFit="1" customWidth="1"/>
    <col min="1032" max="1032" width="13.33203125" style="8" customWidth="1"/>
    <col min="1033" max="1280" width="9.109375" style="8"/>
    <col min="1281" max="1281" width="0" style="8" hidden="1" customWidth="1"/>
    <col min="1282" max="1282" width="6.33203125" style="8" customWidth="1"/>
    <col min="1283" max="1283" width="55.109375" style="8" customWidth="1"/>
    <col min="1284" max="1284" width="11.44140625" style="8" customWidth="1"/>
    <col min="1285" max="1287" width="11.109375" style="8" bestFit="1" customWidth="1"/>
    <col min="1288" max="1288" width="13.33203125" style="8" customWidth="1"/>
    <col min="1289" max="1536" width="9.109375" style="8"/>
    <col min="1537" max="1537" width="0" style="8" hidden="1" customWidth="1"/>
    <col min="1538" max="1538" width="6.33203125" style="8" customWidth="1"/>
    <col min="1539" max="1539" width="55.109375" style="8" customWidth="1"/>
    <col min="1540" max="1540" width="11.44140625" style="8" customWidth="1"/>
    <col min="1541" max="1543" width="11.109375" style="8" bestFit="1" customWidth="1"/>
    <col min="1544" max="1544" width="13.33203125" style="8" customWidth="1"/>
    <col min="1545" max="1792" width="9.109375" style="8"/>
    <col min="1793" max="1793" width="0" style="8" hidden="1" customWidth="1"/>
    <col min="1794" max="1794" width="6.33203125" style="8" customWidth="1"/>
    <col min="1795" max="1795" width="55.109375" style="8" customWidth="1"/>
    <col min="1796" max="1796" width="11.44140625" style="8" customWidth="1"/>
    <col min="1797" max="1799" width="11.109375" style="8" bestFit="1" customWidth="1"/>
    <col min="1800" max="1800" width="13.33203125" style="8" customWidth="1"/>
    <col min="1801" max="2048" width="9.109375" style="8"/>
    <col min="2049" max="2049" width="0" style="8" hidden="1" customWidth="1"/>
    <col min="2050" max="2050" width="6.33203125" style="8" customWidth="1"/>
    <col min="2051" max="2051" width="55.109375" style="8" customWidth="1"/>
    <col min="2052" max="2052" width="11.44140625" style="8" customWidth="1"/>
    <col min="2053" max="2055" width="11.109375" style="8" bestFit="1" customWidth="1"/>
    <col min="2056" max="2056" width="13.33203125" style="8" customWidth="1"/>
    <col min="2057" max="2304" width="9.109375" style="8"/>
    <col min="2305" max="2305" width="0" style="8" hidden="1" customWidth="1"/>
    <col min="2306" max="2306" width="6.33203125" style="8" customWidth="1"/>
    <col min="2307" max="2307" width="55.109375" style="8" customWidth="1"/>
    <col min="2308" max="2308" width="11.44140625" style="8" customWidth="1"/>
    <col min="2309" max="2311" width="11.109375" style="8" bestFit="1" customWidth="1"/>
    <col min="2312" max="2312" width="13.33203125" style="8" customWidth="1"/>
    <col min="2313" max="2560" width="9.109375" style="8"/>
    <col min="2561" max="2561" width="0" style="8" hidden="1" customWidth="1"/>
    <col min="2562" max="2562" width="6.33203125" style="8" customWidth="1"/>
    <col min="2563" max="2563" width="55.109375" style="8" customWidth="1"/>
    <col min="2564" max="2564" width="11.44140625" style="8" customWidth="1"/>
    <col min="2565" max="2567" width="11.109375" style="8" bestFit="1" customWidth="1"/>
    <col min="2568" max="2568" width="13.33203125" style="8" customWidth="1"/>
    <col min="2569" max="2816" width="9.109375" style="8"/>
    <col min="2817" max="2817" width="0" style="8" hidden="1" customWidth="1"/>
    <col min="2818" max="2818" width="6.33203125" style="8" customWidth="1"/>
    <col min="2819" max="2819" width="55.109375" style="8" customWidth="1"/>
    <col min="2820" max="2820" width="11.44140625" style="8" customWidth="1"/>
    <col min="2821" max="2823" width="11.109375" style="8" bestFit="1" customWidth="1"/>
    <col min="2824" max="2824" width="13.33203125" style="8" customWidth="1"/>
    <col min="2825" max="3072" width="9.109375" style="8"/>
    <col min="3073" max="3073" width="0" style="8" hidden="1" customWidth="1"/>
    <col min="3074" max="3074" width="6.33203125" style="8" customWidth="1"/>
    <col min="3075" max="3075" width="55.109375" style="8" customWidth="1"/>
    <col min="3076" max="3076" width="11.44140625" style="8" customWidth="1"/>
    <col min="3077" max="3079" width="11.109375" style="8" bestFit="1" customWidth="1"/>
    <col min="3080" max="3080" width="13.33203125" style="8" customWidth="1"/>
    <col min="3081" max="3328" width="9.109375" style="8"/>
    <col min="3329" max="3329" width="0" style="8" hidden="1" customWidth="1"/>
    <col min="3330" max="3330" width="6.33203125" style="8" customWidth="1"/>
    <col min="3331" max="3331" width="55.109375" style="8" customWidth="1"/>
    <col min="3332" max="3332" width="11.44140625" style="8" customWidth="1"/>
    <col min="3333" max="3335" width="11.109375" style="8" bestFit="1" customWidth="1"/>
    <col min="3336" max="3336" width="13.33203125" style="8" customWidth="1"/>
    <col min="3337" max="3584" width="9.109375" style="8"/>
    <col min="3585" max="3585" width="0" style="8" hidden="1" customWidth="1"/>
    <col min="3586" max="3586" width="6.33203125" style="8" customWidth="1"/>
    <col min="3587" max="3587" width="55.109375" style="8" customWidth="1"/>
    <col min="3588" max="3588" width="11.44140625" style="8" customWidth="1"/>
    <col min="3589" max="3591" width="11.109375" style="8" bestFit="1" customWidth="1"/>
    <col min="3592" max="3592" width="13.33203125" style="8" customWidth="1"/>
    <col min="3593" max="3840" width="9.109375" style="8"/>
    <col min="3841" max="3841" width="0" style="8" hidden="1" customWidth="1"/>
    <col min="3842" max="3842" width="6.33203125" style="8" customWidth="1"/>
    <col min="3843" max="3843" width="55.109375" style="8" customWidth="1"/>
    <col min="3844" max="3844" width="11.44140625" style="8" customWidth="1"/>
    <col min="3845" max="3847" width="11.109375" style="8" bestFit="1" customWidth="1"/>
    <col min="3848" max="3848" width="13.33203125" style="8" customWidth="1"/>
    <col min="3849" max="4096" width="9.109375" style="8"/>
    <col min="4097" max="4097" width="0" style="8" hidden="1" customWidth="1"/>
    <col min="4098" max="4098" width="6.33203125" style="8" customWidth="1"/>
    <col min="4099" max="4099" width="55.109375" style="8" customWidth="1"/>
    <col min="4100" max="4100" width="11.44140625" style="8" customWidth="1"/>
    <col min="4101" max="4103" width="11.109375" style="8" bestFit="1" customWidth="1"/>
    <col min="4104" max="4104" width="13.33203125" style="8" customWidth="1"/>
    <col min="4105" max="4352" width="9.109375" style="8"/>
    <col min="4353" max="4353" width="0" style="8" hidden="1" customWidth="1"/>
    <col min="4354" max="4354" width="6.33203125" style="8" customWidth="1"/>
    <col min="4355" max="4355" width="55.109375" style="8" customWidth="1"/>
    <col min="4356" max="4356" width="11.44140625" style="8" customWidth="1"/>
    <col min="4357" max="4359" width="11.109375" style="8" bestFit="1" customWidth="1"/>
    <col min="4360" max="4360" width="13.33203125" style="8" customWidth="1"/>
    <col min="4361" max="4608" width="9.109375" style="8"/>
    <col min="4609" max="4609" width="0" style="8" hidden="1" customWidth="1"/>
    <col min="4610" max="4610" width="6.33203125" style="8" customWidth="1"/>
    <col min="4611" max="4611" width="55.109375" style="8" customWidth="1"/>
    <col min="4612" max="4612" width="11.44140625" style="8" customWidth="1"/>
    <col min="4613" max="4615" width="11.109375" style="8" bestFit="1" customWidth="1"/>
    <col min="4616" max="4616" width="13.33203125" style="8" customWidth="1"/>
    <col min="4617" max="4864" width="9.109375" style="8"/>
    <col min="4865" max="4865" width="0" style="8" hidden="1" customWidth="1"/>
    <col min="4866" max="4866" width="6.33203125" style="8" customWidth="1"/>
    <col min="4867" max="4867" width="55.109375" style="8" customWidth="1"/>
    <col min="4868" max="4868" width="11.44140625" style="8" customWidth="1"/>
    <col min="4869" max="4871" width="11.109375" style="8" bestFit="1" customWidth="1"/>
    <col min="4872" max="4872" width="13.33203125" style="8" customWidth="1"/>
    <col min="4873" max="5120" width="9.109375" style="8"/>
    <col min="5121" max="5121" width="0" style="8" hidden="1" customWidth="1"/>
    <col min="5122" max="5122" width="6.33203125" style="8" customWidth="1"/>
    <col min="5123" max="5123" width="55.109375" style="8" customWidth="1"/>
    <col min="5124" max="5124" width="11.44140625" style="8" customWidth="1"/>
    <col min="5125" max="5127" width="11.109375" style="8" bestFit="1" customWidth="1"/>
    <col min="5128" max="5128" width="13.33203125" style="8" customWidth="1"/>
    <col min="5129" max="5376" width="9.109375" style="8"/>
    <col min="5377" max="5377" width="0" style="8" hidden="1" customWidth="1"/>
    <col min="5378" max="5378" width="6.33203125" style="8" customWidth="1"/>
    <col min="5379" max="5379" width="55.109375" style="8" customWidth="1"/>
    <col min="5380" max="5380" width="11.44140625" style="8" customWidth="1"/>
    <col min="5381" max="5383" width="11.109375" style="8" bestFit="1" customWidth="1"/>
    <col min="5384" max="5384" width="13.33203125" style="8" customWidth="1"/>
    <col min="5385" max="5632" width="9.109375" style="8"/>
    <col min="5633" max="5633" width="0" style="8" hidden="1" customWidth="1"/>
    <col min="5634" max="5634" width="6.33203125" style="8" customWidth="1"/>
    <col min="5635" max="5635" width="55.109375" style="8" customWidth="1"/>
    <col min="5636" max="5636" width="11.44140625" style="8" customWidth="1"/>
    <col min="5637" max="5639" width="11.109375" style="8" bestFit="1" customWidth="1"/>
    <col min="5640" max="5640" width="13.33203125" style="8" customWidth="1"/>
    <col min="5641" max="5888" width="9.109375" style="8"/>
    <col min="5889" max="5889" width="0" style="8" hidden="1" customWidth="1"/>
    <col min="5890" max="5890" width="6.33203125" style="8" customWidth="1"/>
    <col min="5891" max="5891" width="55.109375" style="8" customWidth="1"/>
    <col min="5892" max="5892" width="11.44140625" style="8" customWidth="1"/>
    <col min="5893" max="5895" width="11.109375" style="8" bestFit="1" customWidth="1"/>
    <col min="5896" max="5896" width="13.33203125" style="8" customWidth="1"/>
    <col min="5897" max="6144" width="9.109375" style="8"/>
    <col min="6145" max="6145" width="0" style="8" hidden="1" customWidth="1"/>
    <col min="6146" max="6146" width="6.33203125" style="8" customWidth="1"/>
    <col min="6147" max="6147" width="55.109375" style="8" customWidth="1"/>
    <col min="6148" max="6148" width="11.44140625" style="8" customWidth="1"/>
    <col min="6149" max="6151" width="11.109375" style="8" bestFit="1" customWidth="1"/>
    <col min="6152" max="6152" width="13.33203125" style="8" customWidth="1"/>
    <col min="6153" max="6400" width="9.109375" style="8"/>
    <col min="6401" max="6401" width="0" style="8" hidden="1" customWidth="1"/>
    <col min="6402" max="6402" width="6.33203125" style="8" customWidth="1"/>
    <col min="6403" max="6403" width="55.109375" style="8" customWidth="1"/>
    <col min="6404" max="6404" width="11.44140625" style="8" customWidth="1"/>
    <col min="6405" max="6407" width="11.109375" style="8" bestFit="1" customWidth="1"/>
    <col min="6408" max="6408" width="13.33203125" style="8" customWidth="1"/>
    <col min="6409" max="6656" width="9.109375" style="8"/>
    <col min="6657" max="6657" width="0" style="8" hidden="1" customWidth="1"/>
    <col min="6658" max="6658" width="6.33203125" style="8" customWidth="1"/>
    <col min="6659" max="6659" width="55.109375" style="8" customWidth="1"/>
    <col min="6660" max="6660" width="11.44140625" style="8" customWidth="1"/>
    <col min="6661" max="6663" width="11.109375" style="8" bestFit="1" customWidth="1"/>
    <col min="6664" max="6664" width="13.33203125" style="8" customWidth="1"/>
    <col min="6665" max="6912" width="9.109375" style="8"/>
    <col min="6913" max="6913" width="0" style="8" hidden="1" customWidth="1"/>
    <col min="6914" max="6914" width="6.33203125" style="8" customWidth="1"/>
    <col min="6915" max="6915" width="55.109375" style="8" customWidth="1"/>
    <col min="6916" max="6916" width="11.44140625" style="8" customWidth="1"/>
    <col min="6917" max="6919" width="11.109375" style="8" bestFit="1" customWidth="1"/>
    <col min="6920" max="6920" width="13.33203125" style="8" customWidth="1"/>
    <col min="6921" max="7168" width="9.109375" style="8"/>
    <col min="7169" max="7169" width="0" style="8" hidden="1" customWidth="1"/>
    <col min="7170" max="7170" width="6.33203125" style="8" customWidth="1"/>
    <col min="7171" max="7171" width="55.109375" style="8" customWidth="1"/>
    <col min="7172" max="7172" width="11.44140625" style="8" customWidth="1"/>
    <col min="7173" max="7175" width="11.109375" style="8" bestFit="1" customWidth="1"/>
    <col min="7176" max="7176" width="13.33203125" style="8" customWidth="1"/>
    <col min="7177" max="7424" width="9.109375" style="8"/>
    <col min="7425" max="7425" width="0" style="8" hidden="1" customWidth="1"/>
    <col min="7426" max="7426" width="6.33203125" style="8" customWidth="1"/>
    <col min="7427" max="7427" width="55.109375" style="8" customWidth="1"/>
    <col min="7428" max="7428" width="11.44140625" style="8" customWidth="1"/>
    <col min="7429" max="7431" width="11.109375" style="8" bestFit="1" customWidth="1"/>
    <col min="7432" max="7432" width="13.33203125" style="8" customWidth="1"/>
    <col min="7433" max="7680" width="9.109375" style="8"/>
    <col min="7681" max="7681" width="0" style="8" hidden="1" customWidth="1"/>
    <col min="7682" max="7682" width="6.33203125" style="8" customWidth="1"/>
    <col min="7683" max="7683" width="55.109375" style="8" customWidth="1"/>
    <col min="7684" max="7684" width="11.44140625" style="8" customWidth="1"/>
    <col min="7685" max="7687" width="11.109375" style="8" bestFit="1" customWidth="1"/>
    <col min="7688" max="7688" width="13.33203125" style="8" customWidth="1"/>
    <col min="7689" max="7936" width="9.109375" style="8"/>
    <col min="7937" max="7937" width="0" style="8" hidden="1" customWidth="1"/>
    <col min="7938" max="7938" width="6.33203125" style="8" customWidth="1"/>
    <col min="7939" max="7939" width="55.109375" style="8" customWidth="1"/>
    <col min="7940" max="7940" width="11.44140625" style="8" customWidth="1"/>
    <col min="7941" max="7943" width="11.109375" style="8" bestFit="1" customWidth="1"/>
    <col min="7944" max="7944" width="13.33203125" style="8" customWidth="1"/>
    <col min="7945" max="8192" width="9.109375" style="8"/>
    <col min="8193" max="8193" width="0" style="8" hidden="1" customWidth="1"/>
    <col min="8194" max="8194" width="6.33203125" style="8" customWidth="1"/>
    <col min="8195" max="8195" width="55.109375" style="8" customWidth="1"/>
    <col min="8196" max="8196" width="11.44140625" style="8" customWidth="1"/>
    <col min="8197" max="8199" width="11.109375" style="8" bestFit="1" customWidth="1"/>
    <col min="8200" max="8200" width="13.33203125" style="8" customWidth="1"/>
    <col min="8201" max="8448" width="9.109375" style="8"/>
    <col min="8449" max="8449" width="0" style="8" hidden="1" customWidth="1"/>
    <col min="8450" max="8450" width="6.33203125" style="8" customWidth="1"/>
    <col min="8451" max="8451" width="55.109375" style="8" customWidth="1"/>
    <col min="8452" max="8452" width="11.44140625" style="8" customWidth="1"/>
    <col min="8453" max="8455" width="11.109375" style="8" bestFit="1" customWidth="1"/>
    <col min="8456" max="8456" width="13.33203125" style="8" customWidth="1"/>
    <col min="8457" max="8704" width="9.109375" style="8"/>
    <col min="8705" max="8705" width="0" style="8" hidden="1" customWidth="1"/>
    <col min="8706" max="8706" width="6.33203125" style="8" customWidth="1"/>
    <col min="8707" max="8707" width="55.109375" style="8" customWidth="1"/>
    <col min="8708" max="8708" width="11.44140625" style="8" customWidth="1"/>
    <col min="8709" max="8711" width="11.109375" style="8" bestFit="1" customWidth="1"/>
    <col min="8712" max="8712" width="13.33203125" style="8" customWidth="1"/>
    <col min="8713" max="8960" width="9.109375" style="8"/>
    <col min="8961" max="8961" width="0" style="8" hidden="1" customWidth="1"/>
    <col min="8962" max="8962" width="6.33203125" style="8" customWidth="1"/>
    <col min="8963" max="8963" width="55.109375" style="8" customWidth="1"/>
    <col min="8964" max="8964" width="11.44140625" style="8" customWidth="1"/>
    <col min="8965" max="8967" width="11.109375" style="8" bestFit="1" customWidth="1"/>
    <col min="8968" max="8968" width="13.33203125" style="8" customWidth="1"/>
    <col min="8969" max="9216" width="9.109375" style="8"/>
    <col min="9217" max="9217" width="0" style="8" hidden="1" customWidth="1"/>
    <col min="9218" max="9218" width="6.33203125" style="8" customWidth="1"/>
    <col min="9219" max="9219" width="55.109375" style="8" customWidth="1"/>
    <col min="9220" max="9220" width="11.44140625" style="8" customWidth="1"/>
    <col min="9221" max="9223" width="11.109375" style="8" bestFit="1" customWidth="1"/>
    <col min="9224" max="9224" width="13.33203125" style="8" customWidth="1"/>
    <col min="9225" max="9472" width="9.109375" style="8"/>
    <col min="9473" max="9473" width="0" style="8" hidden="1" customWidth="1"/>
    <col min="9474" max="9474" width="6.33203125" style="8" customWidth="1"/>
    <col min="9475" max="9475" width="55.109375" style="8" customWidth="1"/>
    <col min="9476" max="9476" width="11.44140625" style="8" customWidth="1"/>
    <col min="9477" max="9479" width="11.109375" style="8" bestFit="1" customWidth="1"/>
    <col min="9480" max="9480" width="13.33203125" style="8" customWidth="1"/>
    <col min="9481" max="9728" width="9.109375" style="8"/>
    <col min="9729" max="9729" width="0" style="8" hidden="1" customWidth="1"/>
    <col min="9730" max="9730" width="6.33203125" style="8" customWidth="1"/>
    <col min="9731" max="9731" width="55.109375" style="8" customWidth="1"/>
    <col min="9732" max="9732" width="11.44140625" style="8" customWidth="1"/>
    <col min="9733" max="9735" width="11.109375" style="8" bestFit="1" customWidth="1"/>
    <col min="9736" max="9736" width="13.33203125" style="8" customWidth="1"/>
    <col min="9737" max="9984" width="9.109375" style="8"/>
    <col min="9985" max="9985" width="0" style="8" hidden="1" customWidth="1"/>
    <col min="9986" max="9986" width="6.33203125" style="8" customWidth="1"/>
    <col min="9987" max="9987" width="55.109375" style="8" customWidth="1"/>
    <col min="9988" max="9988" width="11.44140625" style="8" customWidth="1"/>
    <col min="9989" max="9991" width="11.109375" style="8" bestFit="1" customWidth="1"/>
    <col min="9992" max="9992" width="13.33203125" style="8" customWidth="1"/>
    <col min="9993" max="10240" width="9.109375" style="8"/>
    <col min="10241" max="10241" width="0" style="8" hidden="1" customWidth="1"/>
    <col min="10242" max="10242" width="6.33203125" style="8" customWidth="1"/>
    <col min="10243" max="10243" width="55.109375" style="8" customWidth="1"/>
    <col min="10244" max="10244" width="11.44140625" style="8" customWidth="1"/>
    <col min="10245" max="10247" width="11.109375" style="8" bestFit="1" customWidth="1"/>
    <col min="10248" max="10248" width="13.33203125" style="8" customWidth="1"/>
    <col min="10249" max="10496" width="9.109375" style="8"/>
    <col min="10497" max="10497" width="0" style="8" hidden="1" customWidth="1"/>
    <col min="10498" max="10498" width="6.33203125" style="8" customWidth="1"/>
    <col min="10499" max="10499" width="55.109375" style="8" customWidth="1"/>
    <col min="10500" max="10500" width="11.44140625" style="8" customWidth="1"/>
    <col min="10501" max="10503" width="11.109375" style="8" bestFit="1" customWidth="1"/>
    <col min="10504" max="10504" width="13.33203125" style="8" customWidth="1"/>
    <col min="10505" max="10752" width="9.109375" style="8"/>
    <col min="10753" max="10753" width="0" style="8" hidden="1" customWidth="1"/>
    <col min="10754" max="10754" width="6.33203125" style="8" customWidth="1"/>
    <col min="10755" max="10755" width="55.109375" style="8" customWidth="1"/>
    <col min="10756" max="10756" width="11.44140625" style="8" customWidth="1"/>
    <col min="10757" max="10759" width="11.109375" style="8" bestFit="1" customWidth="1"/>
    <col min="10760" max="10760" width="13.33203125" style="8" customWidth="1"/>
    <col min="10761" max="11008" width="9.109375" style="8"/>
    <col min="11009" max="11009" width="0" style="8" hidden="1" customWidth="1"/>
    <col min="11010" max="11010" width="6.33203125" style="8" customWidth="1"/>
    <col min="11011" max="11011" width="55.109375" style="8" customWidth="1"/>
    <col min="11012" max="11012" width="11.44140625" style="8" customWidth="1"/>
    <col min="11013" max="11015" width="11.109375" style="8" bestFit="1" customWidth="1"/>
    <col min="11016" max="11016" width="13.33203125" style="8" customWidth="1"/>
    <col min="11017" max="11264" width="9.109375" style="8"/>
    <col min="11265" max="11265" width="0" style="8" hidden="1" customWidth="1"/>
    <col min="11266" max="11266" width="6.33203125" style="8" customWidth="1"/>
    <col min="11267" max="11267" width="55.109375" style="8" customWidth="1"/>
    <col min="11268" max="11268" width="11.44140625" style="8" customWidth="1"/>
    <col min="11269" max="11271" width="11.109375" style="8" bestFit="1" customWidth="1"/>
    <col min="11272" max="11272" width="13.33203125" style="8" customWidth="1"/>
    <col min="11273" max="11520" width="9.109375" style="8"/>
    <col min="11521" max="11521" width="0" style="8" hidden="1" customWidth="1"/>
    <col min="11522" max="11522" width="6.33203125" style="8" customWidth="1"/>
    <col min="11523" max="11523" width="55.109375" style="8" customWidth="1"/>
    <col min="11524" max="11524" width="11.44140625" style="8" customWidth="1"/>
    <col min="11525" max="11527" width="11.109375" style="8" bestFit="1" customWidth="1"/>
    <col min="11528" max="11528" width="13.33203125" style="8" customWidth="1"/>
    <col min="11529" max="11776" width="9.109375" style="8"/>
    <col min="11777" max="11777" width="0" style="8" hidden="1" customWidth="1"/>
    <col min="11778" max="11778" width="6.33203125" style="8" customWidth="1"/>
    <col min="11779" max="11779" width="55.109375" style="8" customWidth="1"/>
    <col min="11780" max="11780" width="11.44140625" style="8" customWidth="1"/>
    <col min="11781" max="11783" width="11.109375" style="8" bestFit="1" customWidth="1"/>
    <col min="11784" max="11784" width="13.33203125" style="8" customWidth="1"/>
    <col min="11785" max="12032" width="9.109375" style="8"/>
    <col min="12033" max="12033" width="0" style="8" hidden="1" customWidth="1"/>
    <col min="12034" max="12034" width="6.33203125" style="8" customWidth="1"/>
    <col min="12035" max="12035" width="55.109375" style="8" customWidth="1"/>
    <col min="12036" max="12036" width="11.44140625" style="8" customWidth="1"/>
    <col min="12037" max="12039" width="11.109375" style="8" bestFit="1" customWidth="1"/>
    <col min="12040" max="12040" width="13.33203125" style="8" customWidth="1"/>
    <col min="12041" max="12288" width="9.109375" style="8"/>
    <col min="12289" max="12289" width="0" style="8" hidden="1" customWidth="1"/>
    <col min="12290" max="12290" width="6.33203125" style="8" customWidth="1"/>
    <col min="12291" max="12291" width="55.109375" style="8" customWidth="1"/>
    <col min="12292" max="12292" width="11.44140625" style="8" customWidth="1"/>
    <col min="12293" max="12295" width="11.109375" style="8" bestFit="1" customWidth="1"/>
    <col min="12296" max="12296" width="13.33203125" style="8" customWidth="1"/>
    <col min="12297" max="12544" width="9.109375" style="8"/>
    <col min="12545" max="12545" width="0" style="8" hidden="1" customWidth="1"/>
    <col min="12546" max="12546" width="6.33203125" style="8" customWidth="1"/>
    <col min="12547" max="12547" width="55.109375" style="8" customWidth="1"/>
    <col min="12548" max="12548" width="11.44140625" style="8" customWidth="1"/>
    <col min="12549" max="12551" width="11.109375" style="8" bestFit="1" customWidth="1"/>
    <col min="12552" max="12552" width="13.33203125" style="8" customWidth="1"/>
    <col min="12553" max="12800" width="9.109375" style="8"/>
    <col min="12801" max="12801" width="0" style="8" hidden="1" customWidth="1"/>
    <col min="12802" max="12802" width="6.33203125" style="8" customWidth="1"/>
    <col min="12803" max="12803" width="55.109375" style="8" customWidth="1"/>
    <col min="12804" max="12804" width="11.44140625" style="8" customWidth="1"/>
    <col min="12805" max="12807" width="11.109375" style="8" bestFit="1" customWidth="1"/>
    <col min="12808" max="12808" width="13.33203125" style="8" customWidth="1"/>
    <col min="12809" max="13056" width="9.109375" style="8"/>
    <col min="13057" max="13057" width="0" style="8" hidden="1" customWidth="1"/>
    <col min="13058" max="13058" width="6.33203125" style="8" customWidth="1"/>
    <col min="13059" max="13059" width="55.109375" style="8" customWidth="1"/>
    <col min="13060" max="13060" width="11.44140625" style="8" customWidth="1"/>
    <col min="13061" max="13063" width="11.109375" style="8" bestFit="1" customWidth="1"/>
    <col min="13064" max="13064" width="13.33203125" style="8" customWidth="1"/>
    <col min="13065" max="13312" width="9.109375" style="8"/>
    <col min="13313" max="13313" width="0" style="8" hidden="1" customWidth="1"/>
    <col min="13314" max="13314" width="6.33203125" style="8" customWidth="1"/>
    <col min="13315" max="13315" width="55.109375" style="8" customWidth="1"/>
    <col min="13316" max="13316" width="11.44140625" style="8" customWidth="1"/>
    <col min="13317" max="13319" width="11.109375" style="8" bestFit="1" customWidth="1"/>
    <col min="13320" max="13320" width="13.33203125" style="8" customWidth="1"/>
    <col min="13321" max="13568" width="9.109375" style="8"/>
    <col min="13569" max="13569" width="0" style="8" hidden="1" customWidth="1"/>
    <col min="13570" max="13570" width="6.33203125" style="8" customWidth="1"/>
    <col min="13571" max="13571" width="55.109375" style="8" customWidth="1"/>
    <col min="13572" max="13572" width="11.44140625" style="8" customWidth="1"/>
    <col min="13573" max="13575" width="11.109375" style="8" bestFit="1" customWidth="1"/>
    <col min="13576" max="13576" width="13.33203125" style="8" customWidth="1"/>
    <col min="13577" max="13824" width="9.109375" style="8"/>
    <col min="13825" max="13825" width="0" style="8" hidden="1" customWidth="1"/>
    <col min="13826" max="13826" width="6.33203125" style="8" customWidth="1"/>
    <col min="13827" max="13827" width="55.109375" style="8" customWidth="1"/>
    <col min="13828" max="13828" width="11.44140625" style="8" customWidth="1"/>
    <col min="13829" max="13831" width="11.109375" style="8" bestFit="1" customWidth="1"/>
    <col min="13832" max="13832" width="13.33203125" style="8" customWidth="1"/>
    <col min="13833" max="14080" width="9.109375" style="8"/>
    <col min="14081" max="14081" width="0" style="8" hidden="1" customWidth="1"/>
    <col min="14082" max="14082" width="6.33203125" style="8" customWidth="1"/>
    <col min="14083" max="14083" width="55.109375" style="8" customWidth="1"/>
    <col min="14084" max="14084" width="11.44140625" style="8" customWidth="1"/>
    <col min="14085" max="14087" width="11.109375" style="8" bestFit="1" customWidth="1"/>
    <col min="14088" max="14088" width="13.33203125" style="8" customWidth="1"/>
    <col min="14089" max="14336" width="9.109375" style="8"/>
    <col min="14337" max="14337" width="0" style="8" hidden="1" customWidth="1"/>
    <col min="14338" max="14338" width="6.33203125" style="8" customWidth="1"/>
    <col min="14339" max="14339" width="55.109375" style="8" customWidth="1"/>
    <col min="14340" max="14340" width="11.44140625" style="8" customWidth="1"/>
    <col min="14341" max="14343" width="11.109375" style="8" bestFit="1" customWidth="1"/>
    <col min="14344" max="14344" width="13.33203125" style="8" customWidth="1"/>
    <col min="14345" max="14592" width="9.109375" style="8"/>
    <col min="14593" max="14593" width="0" style="8" hidden="1" customWidth="1"/>
    <col min="14594" max="14594" width="6.33203125" style="8" customWidth="1"/>
    <col min="14595" max="14595" width="55.109375" style="8" customWidth="1"/>
    <col min="14596" max="14596" width="11.44140625" style="8" customWidth="1"/>
    <col min="14597" max="14599" width="11.109375" style="8" bestFit="1" customWidth="1"/>
    <col min="14600" max="14600" width="13.33203125" style="8" customWidth="1"/>
    <col min="14601" max="14848" width="9.109375" style="8"/>
    <col min="14849" max="14849" width="0" style="8" hidden="1" customWidth="1"/>
    <col min="14850" max="14850" width="6.33203125" style="8" customWidth="1"/>
    <col min="14851" max="14851" width="55.109375" style="8" customWidth="1"/>
    <col min="14852" max="14852" width="11.44140625" style="8" customWidth="1"/>
    <col min="14853" max="14855" width="11.109375" style="8" bestFit="1" customWidth="1"/>
    <col min="14856" max="14856" width="13.33203125" style="8" customWidth="1"/>
    <col min="14857" max="15104" width="9.109375" style="8"/>
    <col min="15105" max="15105" width="0" style="8" hidden="1" customWidth="1"/>
    <col min="15106" max="15106" width="6.33203125" style="8" customWidth="1"/>
    <col min="15107" max="15107" width="55.109375" style="8" customWidth="1"/>
    <col min="15108" max="15108" width="11.44140625" style="8" customWidth="1"/>
    <col min="15109" max="15111" width="11.109375" style="8" bestFit="1" customWidth="1"/>
    <col min="15112" max="15112" width="13.33203125" style="8" customWidth="1"/>
    <col min="15113" max="15360" width="9.109375" style="8"/>
    <col min="15361" max="15361" width="0" style="8" hidden="1" customWidth="1"/>
    <col min="15362" max="15362" width="6.33203125" style="8" customWidth="1"/>
    <col min="15363" max="15363" width="55.109375" style="8" customWidth="1"/>
    <col min="15364" max="15364" width="11.44140625" style="8" customWidth="1"/>
    <col min="15365" max="15367" width="11.109375" style="8" bestFit="1" customWidth="1"/>
    <col min="15368" max="15368" width="13.33203125" style="8" customWidth="1"/>
    <col min="15369" max="15616" width="9.109375" style="8"/>
    <col min="15617" max="15617" width="0" style="8" hidden="1" customWidth="1"/>
    <col min="15618" max="15618" width="6.33203125" style="8" customWidth="1"/>
    <col min="15619" max="15619" width="55.109375" style="8" customWidth="1"/>
    <col min="15620" max="15620" width="11.44140625" style="8" customWidth="1"/>
    <col min="15621" max="15623" width="11.109375" style="8" bestFit="1" customWidth="1"/>
    <col min="15624" max="15624" width="13.33203125" style="8" customWidth="1"/>
    <col min="15625" max="15872" width="9.109375" style="8"/>
    <col min="15873" max="15873" width="0" style="8" hidden="1" customWidth="1"/>
    <col min="15874" max="15874" width="6.33203125" style="8" customWidth="1"/>
    <col min="15875" max="15875" width="55.109375" style="8" customWidth="1"/>
    <col min="15876" max="15876" width="11.44140625" style="8" customWidth="1"/>
    <col min="15877" max="15879" width="11.109375" style="8" bestFit="1" customWidth="1"/>
    <col min="15880" max="15880" width="13.33203125" style="8" customWidth="1"/>
    <col min="15881" max="16128" width="9.109375" style="8"/>
    <col min="16129" max="16129" width="0" style="8" hidden="1" customWidth="1"/>
    <col min="16130" max="16130" width="6.33203125" style="8" customWidth="1"/>
    <col min="16131" max="16131" width="55.109375" style="8" customWidth="1"/>
    <col min="16132" max="16132" width="11.44140625" style="8" customWidth="1"/>
    <col min="16133" max="16135" width="11.109375" style="8" bestFit="1" customWidth="1"/>
    <col min="16136" max="16136" width="13.33203125" style="8" customWidth="1"/>
    <col min="16137" max="16384" width="9.109375" style="8"/>
  </cols>
  <sheetData>
    <row r="2" spans="2:8">
      <c r="B2" s="4" t="s">
        <v>0</v>
      </c>
      <c r="C2" s="5"/>
      <c r="D2" s="5"/>
      <c r="E2" s="6"/>
      <c r="F2" s="6"/>
      <c r="G2" s="7"/>
      <c r="H2" s="6"/>
    </row>
    <row r="3" spans="2:8" ht="13.8" thickBot="1">
      <c r="B3" s="9"/>
      <c r="C3" s="10"/>
      <c r="D3" s="99"/>
      <c r="E3" s="99"/>
      <c r="F3" s="99"/>
      <c r="G3" s="99"/>
      <c r="H3" s="99"/>
    </row>
    <row r="4" spans="2:8" ht="12.75" customHeight="1" thickTop="1">
      <c r="B4" s="100" t="s">
        <v>1</v>
      </c>
      <c r="C4" s="102" t="s">
        <v>2</v>
      </c>
      <c r="D4" s="102" t="s">
        <v>3</v>
      </c>
      <c r="E4" s="104" t="s">
        <v>4</v>
      </c>
      <c r="F4" s="104"/>
      <c r="G4" s="104"/>
      <c r="H4" s="105" t="s">
        <v>5</v>
      </c>
    </row>
    <row r="5" spans="2:8" ht="24.6" thickBot="1">
      <c r="B5" s="101"/>
      <c r="C5" s="103"/>
      <c r="D5" s="103"/>
      <c r="E5" s="1" t="s">
        <v>6</v>
      </c>
      <c r="F5" s="2" t="s">
        <v>7</v>
      </c>
      <c r="G5" s="3" t="s">
        <v>8</v>
      </c>
      <c r="H5" s="106"/>
    </row>
    <row r="6" spans="2:8" ht="13.8" thickTop="1">
      <c r="B6" s="11">
        <v>1</v>
      </c>
      <c r="C6" s="12" t="s">
        <v>9</v>
      </c>
      <c r="D6" s="13">
        <f>D7</f>
        <v>336638.34016441304</v>
      </c>
      <c r="E6" s="13">
        <f>E7</f>
        <v>306000</v>
      </c>
      <c r="F6" s="13">
        <f>F7</f>
        <v>0</v>
      </c>
      <c r="G6" s="13">
        <f>G7</f>
        <v>306000</v>
      </c>
      <c r="H6" s="14">
        <f>H7</f>
        <v>642638.34016441298</v>
      </c>
    </row>
    <row r="7" spans="2:8">
      <c r="B7" s="15">
        <v>1120</v>
      </c>
      <c r="C7" s="16" t="s">
        <v>10</v>
      </c>
      <c r="D7" s="17">
        <v>336638.34016441304</v>
      </c>
      <c r="E7" s="18">
        <v>306000</v>
      </c>
      <c r="F7" s="19">
        <v>0</v>
      </c>
      <c r="G7" s="20">
        <v>306000</v>
      </c>
      <c r="H7" s="21">
        <v>642638.34016441298</v>
      </c>
    </row>
    <row r="8" spans="2:8">
      <c r="B8" s="22">
        <v>2</v>
      </c>
      <c r="C8" s="23" t="s">
        <v>11</v>
      </c>
      <c r="D8" s="24">
        <f>SUM(D9:D10)</f>
        <v>1782637.3681244433</v>
      </c>
      <c r="E8" s="24">
        <f>SUM(E9:E10)</f>
        <v>48000</v>
      </c>
      <c r="F8" s="24">
        <f>SUM(F9:F10)</f>
        <v>0</v>
      </c>
      <c r="G8" s="24">
        <f>SUM(G9:G10)</f>
        <v>48000</v>
      </c>
      <c r="H8" s="25">
        <f>SUM(H9:H10)</f>
        <v>1830637.3681244433</v>
      </c>
    </row>
    <row r="9" spans="2:8">
      <c r="B9" s="15">
        <v>1110</v>
      </c>
      <c r="C9" s="16" t="s">
        <v>12</v>
      </c>
      <c r="D9" s="17">
        <v>688583.26755592739</v>
      </c>
      <c r="E9" s="18">
        <v>48000</v>
      </c>
      <c r="F9" s="19">
        <v>0</v>
      </c>
      <c r="G9" s="26">
        <v>48000</v>
      </c>
      <c r="H9" s="21">
        <v>736583.26755592739</v>
      </c>
    </row>
    <row r="10" spans="2:8">
      <c r="B10" s="27">
        <v>1120</v>
      </c>
      <c r="C10" s="28" t="s">
        <v>13</v>
      </c>
      <c r="D10" s="29">
        <v>1094054.1005685159</v>
      </c>
      <c r="E10" s="30">
        <v>0</v>
      </c>
      <c r="F10" s="31">
        <v>0</v>
      </c>
      <c r="G10" s="32">
        <v>0</v>
      </c>
      <c r="H10" s="33">
        <v>1094054.1005685159</v>
      </c>
    </row>
    <row r="11" spans="2:8">
      <c r="B11" s="22">
        <v>3</v>
      </c>
      <c r="C11" s="23" t="s">
        <v>14</v>
      </c>
      <c r="D11" s="24">
        <f>D12</f>
        <v>778385.0651322396</v>
      </c>
      <c r="E11" s="24">
        <f>E12</f>
        <v>10000</v>
      </c>
      <c r="F11" s="24">
        <f>F12</f>
        <v>0</v>
      </c>
      <c r="G11" s="24">
        <f>G12</f>
        <v>10000</v>
      </c>
      <c r="H11" s="25">
        <f>H12</f>
        <v>788385.0651322396</v>
      </c>
    </row>
    <row r="12" spans="2:8">
      <c r="B12" s="34">
        <v>1110</v>
      </c>
      <c r="C12" s="35" t="s">
        <v>12</v>
      </c>
      <c r="D12" s="36">
        <v>778385.0651322396</v>
      </c>
      <c r="E12" s="37">
        <v>10000</v>
      </c>
      <c r="F12" s="38"/>
      <c r="G12" s="39">
        <v>10000</v>
      </c>
      <c r="H12" s="40">
        <v>788385.0651322396</v>
      </c>
    </row>
    <row r="13" spans="2:8">
      <c r="B13" s="22">
        <v>5</v>
      </c>
      <c r="C13" s="41" t="s">
        <v>15</v>
      </c>
      <c r="D13" s="24">
        <f>SUM(D14:D20)</f>
        <v>8548450.0227705333</v>
      </c>
      <c r="E13" s="24">
        <f>SUM(E14:E20)</f>
        <v>2698363</v>
      </c>
      <c r="F13" s="24">
        <f>SUM(F14:F20)</f>
        <v>2898731</v>
      </c>
      <c r="G13" s="24">
        <f>SUM(G14:G20)</f>
        <v>5597094</v>
      </c>
      <c r="H13" s="25">
        <f>SUM(H14:H20)</f>
        <v>14145544.022770531</v>
      </c>
    </row>
    <row r="14" spans="2:8">
      <c r="B14" s="42">
        <v>1110</v>
      </c>
      <c r="C14" s="43" t="s">
        <v>12</v>
      </c>
      <c r="D14" s="44">
        <v>505606.8806572379</v>
      </c>
      <c r="E14" s="45">
        <v>5000</v>
      </c>
      <c r="F14" s="46">
        <v>0</v>
      </c>
      <c r="G14" s="47">
        <v>5000</v>
      </c>
      <c r="H14" s="48">
        <v>510606.8806572379</v>
      </c>
    </row>
    <row r="15" spans="2:8">
      <c r="B15" s="42">
        <v>4220</v>
      </c>
      <c r="C15" s="43" t="s">
        <v>16</v>
      </c>
      <c r="D15" s="44">
        <v>2050328.3099286305</v>
      </c>
      <c r="E15" s="45">
        <v>100000</v>
      </c>
      <c r="F15" s="46">
        <v>200000</v>
      </c>
      <c r="G15" s="47">
        <v>300000</v>
      </c>
      <c r="H15" s="48">
        <v>2350328.3099286305</v>
      </c>
    </row>
    <row r="16" spans="2:8">
      <c r="B16" s="42">
        <v>4240</v>
      </c>
      <c r="C16" s="43" t="s">
        <v>17</v>
      </c>
      <c r="D16" s="44">
        <v>1045225.2911518407</v>
      </c>
      <c r="E16" s="45">
        <v>1590000</v>
      </c>
      <c r="F16" s="46">
        <v>0</v>
      </c>
      <c r="G16" s="47">
        <v>1590000</v>
      </c>
      <c r="H16" s="48">
        <v>2635225.2911518407</v>
      </c>
    </row>
    <row r="17" spans="2:8">
      <c r="B17" s="42">
        <v>4250</v>
      </c>
      <c r="C17" s="43" t="s">
        <v>18</v>
      </c>
      <c r="D17" s="44">
        <v>4032976.9164591604</v>
      </c>
      <c r="E17" s="45">
        <v>883363</v>
      </c>
      <c r="F17" s="46">
        <v>2529308</v>
      </c>
      <c r="G17" s="47">
        <v>3412671</v>
      </c>
      <c r="H17" s="48">
        <v>7445647.9164591599</v>
      </c>
    </row>
    <row r="18" spans="2:8">
      <c r="B18" s="42">
        <v>4860</v>
      </c>
      <c r="C18" s="43" t="s">
        <v>19</v>
      </c>
      <c r="D18" s="44">
        <v>679464.45658712706</v>
      </c>
      <c r="E18" s="45">
        <v>20000</v>
      </c>
      <c r="F18" s="46">
        <v>0</v>
      </c>
      <c r="G18" s="47">
        <v>20000</v>
      </c>
      <c r="H18" s="48">
        <v>699464.45658712706</v>
      </c>
    </row>
    <row r="19" spans="2:8">
      <c r="B19" s="42">
        <v>5470</v>
      </c>
      <c r="C19" s="43" t="s">
        <v>20</v>
      </c>
      <c r="D19" s="44">
        <v>25000</v>
      </c>
      <c r="E19" s="46">
        <v>0</v>
      </c>
      <c r="F19" s="46">
        <v>0</v>
      </c>
      <c r="G19" s="47">
        <v>0</v>
      </c>
      <c r="H19" s="48">
        <v>25000</v>
      </c>
    </row>
    <row r="20" spans="2:8">
      <c r="B20" s="42">
        <v>4230</v>
      </c>
      <c r="C20" s="43" t="s">
        <v>21</v>
      </c>
      <c r="D20" s="44">
        <v>209848.16798653666</v>
      </c>
      <c r="E20" s="45">
        <v>100000</v>
      </c>
      <c r="F20" s="46">
        <v>169423</v>
      </c>
      <c r="G20" s="47">
        <v>269423</v>
      </c>
      <c r="H20" s="48">
        <v>479271.16798653663</v>
      </c>
    </row>
    <row r="21" spans="2:8">
      <c r="B21" s="22">
        <v>6</v>
      </c>
      <c r="C21" s="49" t="s">
        <v>22</v>
      </c>
      <c r="D21" s="24">
        <f>SUM(D22:D32)</f>
        <v>5778392.1019647708</v>
      </c>
      <c r="E21" s="24">
        <f>SUM(E22:E32)</f>
        <v>43794301</v>
      </c>
      <c r="F21" s="24">
        <f>SUM(F22:F32)</f>
        <v>16227529</v>
      </c>
      <c r="G21" s="24">
        <f>SUM(G22:G32)</f>
        <v>60021830</v>
      </c>
      <c r="H21" s="25">
        <f>SUM(H22:H32)</f>
        <v>65800222.101964779</v>
      </c>
    </row>
    <row r="22" spans="2:8">
      <c r="B22" s="42">
        <v>1110</v>
      </c>
      <c r="C22" s="43" t="s">
        <v>12</v>
      </c>
      <c r="D22" s="44">
        <v>670979.55577690306</v>
      </c>
      <c r="E22" s="50">
        <v>13000</v>
      </c>
      <c r="F22" s="51">
        <v>0</v>
      </c>
      <c r="G22" s="52">
        <v>13000</v>
      </c>
      <c r="H22" s="53">
        <v>683979.55577690306</v>
      </c>
    </row>
    <row r="23" spans="2:8">
      <c r="B23" s="42">
        <v>4520</v>
      </c>
      <c r="C23" s="43" t="s">
        <v>23</v>
      </c>
      <c r="D23" s="44">
        <v>3052301.924749542</v>
      </c>
      <c r="E23" s="50">
        <v>19261699</v>
      </c>
      <c r="F23" s="51">
        <f>2998323+1000000</f>
        <v>3998323</v>
      </c>
      <c r="G23" s="52">
        <f t="shared" ref="G23:G29" si="0">E23+F23</f>
        <v>23260022</v>
      </c>
      <c r="H23" s="53">
        <f t="shared" ref="H23:H29" si="1">D23+G23</f>
        <v>26312323.924749542</v>
      </c>
    </row>
    <row r="24" spans="2:8">
      <c r="B24" s="42">
        <v>4540</v>
      </c>
      <c r="C24" s="43" t="s">
        <v>24</v>
      </c>
      <c r="D24" s="44">
        <v>158729.77594874267</v>
      </c>
      <c r="E24" s="50">
        <f>50000+14745000</f>
        <v>14795000</v>
      </c>
      <c r="F24" s="51">
        <f>13010000-13000000</f>
        <v>10000</v>
      </c>
      <c r="G24" s="52">
        <f t="shared" si="0"/>
        <v>14805000</v>
      </c>
      <c r="H24" s="53">
        <f t="shared" si="1"/>
        <v>14963729.775948742</v>
      </c>
    </row>
    <row r="25" spans="2:8">
      <c r="B25" s="42">
        <v>4550</v>
      </c>
      <c r="C25" s="43" t="s">
        <v>25</v>
      </c>
      <c r="D25" s="44">
        <v>525483.61455759208</v>
      </c>
      <c r="E25" s="50">
        <v>550000</v>
      </c>
      <c r="F25" s="51">
        <f>3092202+2500000</f>
        <v>5592202</v>
      </c>
      <c r="G25" s="52">
        <f t="shared" si="0"/>
        <v>6142202</v>
      </c>
      <c r="H25" s="53">
        <f t="shared" si="1"/>
        <v>6667685.6145575922</v>
      </c>
    </row>
    <row r="26" spans="2:8">
      <c r="B26" s="42">
        <v>4560</v>
      </c>
      <c r="C26" s="43" t="s">
        <v>26</v>
      </c>
      <c r="D26" s="44">
        <v>25515.290698623969</v>
      </c>
      <c r="E26" s="50">
        <v>2000</v>
      </c>
      <c r="F26" s="51">
        <v>0</v>
      </c>
      <c r="G26" s="52">
        <f t="shared" si="0"/>
        <v>2000</v>
      </c>
      <c r="H26" s="53">
        <f t="shared" si="1"/>
        <v>27515.290698623969</v>
      </c>
    </row>
    <row r="27" spans="2:8">
      <c r="B27" s="42">
        <v>4610</v>
      </c>
      <c r="C27" s="43" t="s">
        <v>27</v>
      </c>
      <c r="D27" s="44">
        <v>0</v>
      </c>
      <c r="E27" s="50">
        <v>50000</v>
      </c>
      <c r="F27" s="51">
        <v>20000</v>
      </c>
      <c r="G27" s="52">
        <f t="shared" si="0"/>
        <v>70000</v>
      </c>
      <c r="H27" s="53">
        <f t="shared" si="1"/>
        <v>70000</v>
      </c>
    </row>
    <row r="28" spans="2:8">
      <c r="B28" s="54">
        <v>6370</v>
      </c>
      <c r="C28" s="55" t="s">
        <v>28</v>
      </c>
      <c r="D28" s="44">
        <v>488437.74577692722</v>
      </c>
      <c r="E28" s="50">
        <v>8593602</v>
      </c>
      <c r="F28" s="51">
        <f>2207004+1000000</f>
        <v>3207004</v>
      </c>
      <c r="G28" s="52">
        <f t="shared" si="0"/>
        <v>11800606</v>
      </c>
      <c r="H28" s="53">
        <f t="shared" si="1"/>
        <v>12289043.745776927</v>
      </c>
    </row>
    <row r="29" spans="2:8">
      <c r="B29" s="54">
        <v>4320</v>
      </c>
      <c r="C29" s="55" t="s">
        <v>29</v>
      </c>
      <c r="D29" s="44">
        <v>116540.96696698204</v>
      </c>
      <c r="E29" s="50">
        <v>250000</v>
      </c>
      <c r="F29" s="51">
        <f>2900000+500000</f>
        <v>3400000</v>
      </c>
      <c r="G29" s="52">
        <f t="shared" si="0"/>
        <v>3650000</v>
      </c>
      <c r="H29" s="53">
        <f t="shared" si="1"/>
        <v>3766540.966966982</v>
      </c>
    </row>
    <row r="30" spans="2:8">
      <c r="B30" s="54">
        <v>4430</v>
      </c>
      <c r="C30" s="55" t="s">
        <v>30</v>
      </c>
      <c r="D30" s="44">
        <v>300863.93289429526</v>
      </c>
      <c r="E30" s="50">
        <v>97000</v>
      </c>
      <c r="F30" s="51">
        <v>0</v>
      </c>
      <c r="G30" s="52">
        <v>97000</v>
      </c>
      <c r="H30" s="53">
        <v>397863.93289429526</v>
      </c>
    </row>
    <row r="31" spans="2:8">
      <c r="B31" s="54">
        <v>4440</v>
      </c>
      <c r="C31" s="55" t="s">
        <v>31</v>
      </c>
      <c r="D31" s="44">
        <v>344921.5397082023</v>
      </c>
      <c r="E31" s="50">
        <v>78000</v>
      </c>
      <c r="F31" s="51">
        <v>0</v>
      </c>
      <c r="G31" s="52">
        <v>78000</v>
      </c>
      <c r="H31" s="53">
        <v>422921.5397082023</v>
      </c>
    </row>
    <row r="32" spans="2:8">
      <c r="B32" s="54">
        <v>6180</v>
      </c>
      <c r="C32" s="55" t="s">
        <v>32</v>
      </c>
      <c r="D32" s="44">
        <v>94617.754886959505</v>
      </c>
      <c r="E32" s="50">
        <v>104000</v>
      </c>
      <c r="F32" s="51">
        <v>0</v>
      </c>
      <c r="G32" s="52">
        <v>104000</v>
      </c>
      <c r="H32" s="53">
        <v>198617.7548869595</v>
      </c>
    </row>
    <row r="33" spans="2:8">
      <c r="B33" s="22">
        <v>10</v>
      </c>
      <c r="C33" s="49" t="s">
        <v>158</v>
      </c>
      <c r="D33" s="24">
        <f>SUM(D34:D39)</f>
        <v>9442340.9246253334</v>
      </c>
      <c r="E33" s="24">
        <f>SUM(E34:E39)</f>
        <v>356220</v>
      </c>
      <c r="F33" s="24">
        <f>SUM(F34:F39)</f>
        <v>406000</v>
      </c>
      <c r="G33" s="24">
        <f>SUM(G34:G39)</f>
        <v>762220</v>
      </c>
      <c r="H33" s="25">
        <f>SUM(H34:H39)</f>
        <v>10204560.924625333</v>
      </c>
    </row>
    <row r="34" spans="2:8">
      <c r="B34" s="54">
        <v>1110</v>
      </c>
      <c r="C34" s="55" t="s">
        <v>12</v>
      </c>
      <c r="D34" s="44">
        <v>832772.84623720695</v>
      </c>
      <c r="E34" s="45">
        <v>148000</v>
      </c>
      <c r="F34" s="46">
        <v>400000</v>
      </c>
      <c r="G34" s="47">
        <v>548000</v>
      </c>
      <c r="H34" s="48">
        <v>1380772.8462372068</v>
      </c>
    </row>
    <row r="35" spans="2:8">
      <c r="B35" s="54">
        <v>1120</v>
      </c>
      <c r="C35" s="55" t="s">
        <v>33</v>
      </c>
      <c r="D35" s="44">
        <v>502580.92877537565</v>
      </c>
      <c r="E35" s="45">
        <v>0</v>
      </c>
      <c r="F35" s="46">
        <v>0</v>
      </c>
      <c r="G35" s="47">
        <v>0</v>
      </c>
      <c r="H35" s="48">
        <v>502580.92877537565</v>
      </c>
    </row>
    <row r="36" spans="2:8">
      <c r="B36" s="54">
        <v>1130</v>
      </c>
      <c r="C36" s="55" t="s">
        <v>34</v>
      </c>
      <c r="D36" s="44">
        <v>604000</v>
      </c>
      <c r="E36" s="56">
        <v>0</v>
      </c>
      <c r="F36" s="46">
        <v>0</v>
      </c>
      <c r="G36" s="47">
        <v>0</v>
      </c>
      <c r="H36" s="48">
        <v>604000</v>
      </c>
    </row>
    <row r="37" spans="2:8">
      <c r="B37" s="54">
        <v>1140</v>
      </c>
      <c r="C37" s="55" t="s">
        <v>35</v>
      </c>
      <c r="D37" s="44">
        <v>2917633.6771112187</v>
      </c>
      <c r="E37" s="45">
        <v>83000</v>
      </c>
      <c r="F37" s="46">
        <v>0</v>
      </c>
      <c r="G37" s="47">
        <v>83000</v>
      </c>
      <c r="H37" s="48">
        <v>3000633.6771112187</v>
      </c>
    </row>
    <row r="38" spans="2:8">
      <c r="B38" s="54">
        <v>1150</v>
      </c>
      <c r="C38" s="57" t="s">
        <v>36</v>
      </c>
      <c r="D38" s="44">
        <v>4390774.783425563</v>
      </c>
      <c r="E38" s="45">
        <v>123220</v>
      </c>
      <c r="F38" s="46">
        <v>6000</v>
      </c>
      <c r="G38" s="47">
        <v>129220</v>
      </c>
      <c r="H38" s="48">
        <v>4519994.783425563</v>
      </c>
    </row>
    <row r="39" spans="2:8">
      <c r="B39" s="54">
        <v>1160</v>
      </c>
      <c r="C39" s="57" t="s">
        <v>37</v>
      </c>
      <c r="D39" s="44">
        <v>194578.68907596983</v>
      </c>
      <c r="E39" s="45">
        <v>2000</v>
      </c>
      <c r="F39" s="46">
        <v>0</v>
      </c>
      <c r="G39" s="47">
        <v>2000</v>
      </c>
      <c r="H39" s="48">
        <v>196578.68907596983</v>
      </c>
    </row>
    <row r="40" spans="2:8">
      <c r="B40" s="22">
        <v>11</v>
      </c>
      <c r="C40" s="49" t="s">
        <v>38</v>
      </c>
      <c r="D40" s="24">
        <f>SUM(D41:D46)</f>
        <v>56792551.226688221</v>
      </c>
      <c r="E40" s="24">
        <f>SUM(E41:E46)</f>
        <v>4684000</v>
      </c>
      <c r="F40" s="24">
        <f>SUM(F41:F46)</f>
        <v>620000</v>
      </c>
      <c r="G40" s="24">
        <f>SUM(G41:G46)</f>
        <v>5304000</v>
      </c>
      <c r="H40" s="25">
        <f>SUM(H41:H46)</f>
        <v>62096551.226688221</v>
      </c>
    </row>
    <row r="41" spans="2:8">
      <c r="B41" s="54">
        <v>1110</v>
      </c>
      <c r="C41" s="55" t="s">
        <v>12</v>
      </c>
      <c r="D41" s="44">
        <v>1057310.4275783645</v>
      </c>
      <c r="E41" s="45">
        <v>55000</v>
      </c>
      <c r="F41" s="46">
        <v>0</v>
      </c>
      <c r="G41" s="47">
        <v>55000</v>
      </c>
      <c r="H41" s="48">
        <v>1112310.4275783645</v>
      </c>
    </row>
    <row r="42" spans="2:8">
      <c r="B42" s="54">
        <v>9120</v>
      </c>
      <c r="C42" s="55" t="s">
        <v>39</v>
      </c>
      <c r="D42" s="44">
        <v>33100883.691517785</v>
      </c>
      <c r="E42" s="45">
        <v>1537000</v>
      </c>
      <c r="F42" s="46">
        <v>0</v>
      </c>
      <c r="G42" s="47">
        <v>1537000</v>
      </c>
      <c r="H42" s="48">
        <v>34637883.691517785</v>
      </c>
    </row>
    <row r="43" spans="2:8">
      <c r="B43" s="54">
        <v>9230</v>
      </c>
      <c r="C43" s="55" t="s">
        <v>40</v>
      </c>
      <c r="D43" s="44">
        <v>9889854.6883522905</v>
      </c>
      <c r="E43" s="45">
        <v>1362000</v>
      </c>
      <c r="F43" s="46">
        <v>0</v>
      </c>
      <c r="G43" s="47">
        <v>1362000</v>
      </c>
      <c r="H43" s="48">
        <v>11251854.688352291</v>
      </c>
    </row>
    <row r="44" spans="2:8">
      <c r="B44" s="54">
        <v>9450</v>
      </c>
      <c r="C44" s="55" t="s">
        <v>41</v>
      </c>
      <c r="D44" s="44">
        <v>11650000</v>
      </c>
      <c r="E44" s="45">
        <v>1180000</v>
      </c>
      <c r="F44" s="46">
        <v>300000</v>
      </c>
      <c r="G44" s="47">
        <v>1480000</v>
      </c>
      <c r="H44" s="48">
        <v>13130000</v>
      </c>
    </row>
    <row r="45" spans="2:8">
      <c r="B45" s="58">
        <v>9770</v>
      </c>
      <c r="C45" s="59" t="s">
        <v>42</v>
      </c>
      <c r="D45" s="29">
        <v>737179.51207051694</v>
      </c>
      <c r="E45" s="30">
        <v>350000</v>
      </c>
      <c r="F45" s="31">
        <v>300000</v>
      </c>
      <c r="G45" s="32">
        <v>650000</v>
      </c>
      <c r="H45" s="33">
        <v>1387179.5120705171</v>
      </c>
    </row>
    <row r="46" spans="2:8">
      <c r="B46" s="60">
        <v>8140</v>
      </c>
      <c r="C46" s="61" t="s">
        <v>43</v>
      </c>
      <c r="D46" s="62">
        <v>357322.90716925962</v>
      </c>
      <c r="E46" s="63">
        <v>200000</v>
      </c>
      <c r="F46" s="64">
        <v>20000</v>
      </c>
      <c r="G46" s="65">
        <v>220000</v>
      </c>
      <c r="H46" s="66">
        <v>577322.90716925962</v>
      </c>
    </row>
    <row r="47" spans="2:8">
      <c r="B47" s="22">
        <v>12</v>
      </c>
      <c r="C47" s="49" t="s">
        <v>159</v>
      </c>
      <c r="D47" s="67">
        <f>SUM(D48:D58)</f>
        <v>48103848.24352771</v>
      </c>
      <c r="E47" s="67">
        <f>SUM(E48:E58)</f>
        <v>2943469</v>
      </c>
      <c r="F47" s="67">
        <f>SUM(F48:F58)</f>
        <v>814690</v>
      </c>
      <c r="G47" s="67">
        <f>SUM(G48:G58)</f>
        <v>3758159</v>
      </c>
      <c r="H47" s="25">
        <f>SUM(H48:H58)</f>
        <v>51862007.24352771</v>
      </c>
    </row>
    <row r="48" spans="2:8">
      <c r="B48" s="54">
        <v>1110</v>
      </c>
      <c r="C48" s="55" t="s">
        <v>12</v>
      </c>
      <c r="D48" s="44">
        <v>202723.109336719</v>
      </c>
      <c r="E48" s="45">
        <v>0</v>
      </c>
      <c r="F48" s="46">
        <v>0</v>
      </c>
      <c r="G48" s="47">
        <v>0</v>
      </c>
      <c r="H48" s="48">
        <v>202723.109336719</v>
      </c>
    </row>
    <row r="49" spans="2:9">
      <c r="B49" s="54">
        <v>8220</v>
      </c>
      <c r="C49" s="55" t="s">
        <v>44</v>
      </c>
      <c r="D49" s="44">
        <v>811132.52239850955</v>
      </c>
      <c r="E49" s="45">
        <v>72500</v>
      </c>
      <c r="F49" s="46">
        <v>0</v>
      </c>
      <c r="G49" s="47">
        <v>72500</v>
      </c>
      <c r="H49" s="48">
        <v>883632.52239850955</v>
      </c>
    </row>
    <row r="50" spans="2:9">
      <c r="B50" s="54">
        <v>8230</v>
      </c>
      <c r="C50" s="55" t="s">
        <v>45</v>
      </c>
      <c r="D50" s="44">
        <v>1294885.10776432</v>
      </c>
      <c r="E50" s="45">
        <v>1742500</v>
      </c>
      <c r="F50" s="46">
        <v>0</v>
      </c>
      <c r="G50" s="47">
        <v>1742500</v>
      </c>
      <c r="H50" s="48">
        <v>3037385.10776432</v>
      </c>
    </row>
    <row r="51" spans="2:9">
      <c r="B51" s="68">
        <v>1150</v>
      </c>
      <c r="C51" s="69" t="s">
        <v>46</v>
      </c>
      <c r="D51" s="36">
        <v>0</v>
      </c>
      <c r="E51" s="37">
        <v>0</v>
      </c>
      <c r="F51" s="38">
        <v>0</v>
      </c>
      <c r="G51" s="39">
        <v>0</v>
      </c>
      <c r="H51" s="40">
        <v>0</v>
      </c>
      <c r="I51" s="70"/>
    </row>
    <row r="52" spans="2:9">
      <c r="B52" s="54">
        <v>4130</v>
      </c>
      <c r="C52" s="55" t="s">
        <v>47</v>
      </c>
      <c r="D52" s="44">
        <v>444226.94947466429</v>
      </c>
      <c r="E52" s="45">
        <v>62000</v>
      </c>
      <c r="F52" s="46">
        <v>144690</v>
      </c>
      <c r="G52" s="47">
        <v>206690</v>
      </c>
      <c r="H52" s="48">
        <v>650916.94947466429</v>
      </c>
    </row>
    <row r="53" spans="2:9">
      <c r="B53" s="54">
        <v>4160</v>
      </c>
      <c r="C53" s="57" t="s">
        <v>48</v>
      </c>
      <c r="D53" s="44">
        <v>377372.55351887882</v>
      </c>
      <c r="E53" s="45">
        <v>12000</v>
      </c>
      <c r="F53" s="46">
        <v>0</v>
      </c>
      <c r="G53" s="47">
        <v>12000</v>
      </c>
      <c r="H53" s="48">
        <v>389372.55351887882</v>
      </c>
    </row>
    <row r="54" spans="2:9">
      <c r="B54" s="54">
        <v>10220</v>
      </c>
      <c r="C54" s="57" t="s">
        <v>49</v>
      </c>
      <c r="D54" s="44">
        <v>38088424.001556166</v>
      </c>
      <c r="E54" s="45">
        <v>0</v>
      </c>
      <c r="F54" s="46">
        <v>0</v>
      </c>
      <c r="G54" s="47">
        <v>0</v>
      </c>
      <c r="H54" s="48">
        <v>38088424.001556166</v>
      </c>
    </row>
    <row r="55" spans="2:9">
      <c r="B55" s="54">
        <v>10550</v>
      </c>
      <c r="C55" s="55" t="s">
        <v>50</v>
      </c>
      <c r="D55" s="44">
        <v>2853612.9767183443</v>
      </c>
      <c r="E55" s="45">
        <v>151000</v>
      </c>
      <c r="F55" s="46">
        <v>0</v>
      </c>
      <c r="G55" s="47">
        <v>151000</v>
      </c>
      <c r="H55" s="48">
        <v>3004612.9767183443</v>
      </c>
    </row>
    <row r="56" spans="2:9">
      <c r="B56" s="54">
        <v>4170</v>
      </c>
      <c r="C56" s="57" t="s">
        <v>51</v>
      </c>
      <c r="D56" s="44">
        <v>256074.90434387332</v>
      </c>
      <c r="E56" s="45">
        <v>5000</v>
      </c>
      <c r="F56" s="46">
        <v>0</v>
      </c>
      <c r="G56" s="47">
        <v>5000</v>
      </c>
      <c r="H56" s="48">
        <v>261074.90434387332</v>
      </c>
    </row>
    <row r="57" spans="2:9">
      <c r="B57" s="54">
        <v>9240</v>
      </c>
      <c r="C57" s="57" t="s">
        <v>52</v>
      </c>
      <c r="D57" s="44">
        <v>3030396.1184162321</v>
      </c>
      <c r="E57" s="45">
        <v>348469</v>
      </c>
      <c r="F57" s="46">
        <v>570000</v>
      </c>
      <c r="G57" s="47">
        <v>918469</v>
      </c>
      <c r="H57" s="48">
        <v>3948865.1184162321</v>
      </c>
    </row>
    <row r="58" spans="2:9">
      <c r="B58" s="54">
        <v>6190</v>
      </c>
      <c r="C58" s="57" t="s">
        <v>53</v>
      </c>
      <c r="D58" s="44">
        <v>745000</v>
      </c>
      <c r="E58" s="45">
        <v>550000</v>
      </c>
      <c r="F58" s="46">
        <v>100000</v>
      </c>
      <c r="G58" s="47">
        <v>650000</v>
      </c>
      <c r="H58" s="48">
        <v>1395000</v>
      </c>
    </row>
    <row r="59" spans="2:9">
      <c r="B59" s="22">
        <v>13</v>
      </c>
      <c r="C59" s="49" t="s">
        <v>54</v>
      </c>
      <c r="D59" s="24">
        <f>SUM(D60:D65)</f>
        <v>78016762.732765019</v>
      </c>
      <c r="E59" s="24">
        <f>SUM(E60:E65)</f>
        <v>2001700</v>
      </c>
      <c r="F59" s="24">
        <f>SUM(F60:F65)</f>
        <v>1060000</v>
      </c>
      <c r="G59" s="24">
        <f>SUM(G60:G65)</f>
        <v>3061700</v>
      </c>
      <c r="H59" s="25">
        <f>SUM(H60:H65)</f>
        <v>81078462.732765019</v>
      </c>
    </row>
    <row r="60" spans="2:9">
      <c r="B60" s="54">
        <v>1110</v>
      </c>
      <c r="C60" s="55" t="s">
        <v>12</v>
      </c>
      <c r="D60" s="44">
        <v>400810.88719889917</v>
      </c>
      <c r="E60" s="45">
        <v>22300</v>
      </c>
      <c r="F60" s="46">
        <v>0</v>
      </c>
      <c r="G60" s="47">
        <v>22300</v>
      </c>
      <c r="H60" s="48">
        <v>423110.88719889917</v>
      </c>
    </row>
    <row r="61" spans="2:9">
      <c r="B61" s="54">
        <v>7220</v>
      </c>
      <c r="C61" s="55" t="s">
        <v>55</v>
      </c>
      <c r="D61" s="44">
        <v>7715245</v>
      </c>
      <c r="E61" s="45">
        <v>172754</v>
      </c>
      <c r="F61" s="46">
        <v>158000</v>
      </c>
      <c r="G61" s="47">
        <v>330754</v>
      </c>
      <c r="H61" s="48">
        <v>8045999</v>
      </c>
    </row>
    <row r="62" spans="2:9">
      <c r="B62" s="54">
        <v>7330</v>
      </c>
      <c r="C62" s="55" t="s">
        <v>56</v>
      </c>
      <c r="D62" s="44">
        <v>34069905</v>
      </c>
      <c r="E62" s="45">
        <v>1322626</v>
      </c>
      <c r="F62" s="46">
        <v>852000</v>
      </c>
      <c r="G62" s="47">
        <v>2174626</v>
      </c>
      <c r="H62" s="48">
        <v>36244531</v>
      </c>
    </row>
    <row r="63" spans="2:9">
      <c r="B63" s="54">
        <v>7450</v>
      </c>
      <c r="C63" s="55" t="s">
        <v>57</v>
      </c>
      <c r="D63" s="44">
        <v>4029743.8455661144</v>
      </c>
      <c r="E63" s="45">
        <v>382000</v>
      </c>
      <c r="F63" s="46">
        <v>0</v>
      </c>
      <c r="G63" s="47">
        <v>382000</v>
      </c>
      <c r="H63" s="48">
        <v>4411743.8455661144</v>
      </c>
    </row>
    <row r="64" spans="2:9">
      <c r="B64" s="54">
        <v>10430</v>
      </c>
      <c r="C64" s="55" t="s">
        <v>58</v>
      </c>
      <c r="D64" s="44">
        <v>30057931</v>
      </c>
      <c r="E64" s="45">
        <v>102020</v>
      </c>
      <c r="F64" s="46">
        <v>50000</v>
      </c>
      <c r="G64" s="47">
        <v>152020</v>
      </c>
      <c r="H64" s="48">
        <v>30209951</v>
      </c>
    </row>
    <row r="65" spans="2:8">
      <c r="B65" s="71">
        <v>1190</v>
      </c>
      <c r="C65" s="72" t="s">
        <v>59</v>
      </c>
      <c r="D65" s="44">
        <v>1743127</v>
      </c>
      <c r="E65" s="45">
        <v>0</v>
      </c>
      <c r="F65" s="46">
        <v>0</v>
      </c>
      <c r="G65" s="32">
        <v>0</v>
      </c>
      <c r="H65" s="33">
        <v>1743127</v>
      </c>
    </row>
    <row r="66" spans="2:8">
      <c r="B66" s="22">
        <v>14</v>
      </c>
      <c r="C66" s="49" t="s">
        <v>60</v>
      </c>
      <c r="D66" s="67">
        <f>SUM(D67:D75)</f>
        <v>14871944.872047789</v>
      </c>
      <c r="E66" s="67">
        <f>SUM(E67:E75)</f>
        <v>960000</v>
      </c>
      <c r="F66" s="67">
        <f>SUM(F67:F75)</f>
        <v>0</v>
      </c>
      <c r="G66" s="67">
        <f>SUM(G67:G75)</f>
        <v>960000</v>
      </c>
      <c r="H66" s="25">
        <f>SUM(H67:H75)</f>
        <v>15831944.872047789</v>
      </c>
    </row>
    <row r="67" spans="2:8">
      <c r="B67" s="54">
        <v>1110</v>
      </c>
      <c r="C67" s="55" t="s">
        <v>12</v>
      </c>
      <c r="D67" s="44">
        <v>592915.65112189436</v>
      </c>
      <c r="E67" s="45">
        <v>641800</v>
      </c>
      <c r="F67" s="46">
        <v>0</v>
      </c>
      <c r="G67" s="47">
        <v>641800</v>
      </c>
      <c r="H67" s="48">
        <v>1234715.6511218944</v>
      </c>
    </row>
    <row r="68" spans="2:8">
      <c r="B68" s="54">
        <v>3310</v>
      </c>
      <c r="C68" s="55" t="s">
        <v>61</v>
      </c>
      <c r="D68" s="44">
        <v>107224.21517678727</v>
      </c>
      <c r="E68" s="45">
        <v>2000</v>
      </c>
      <c r="F68" s="46">
        <v>0</v>
      </c>
      <c r="G68" s="47">
        <v>2000</v>
      </c>
      <c r="H68" s="48">
        <v>109224.21517678727</v>
      </c>
    </row>
    <row r="69" spans="2:8">
      <c r="B69" s="54">
        <v>1120</v>
      </c>
      <c r="C69" s="55" t="s">
        <v>62</v>
      </c>
      <c r="D69" s="44">
        <v>67641.129597941588</v>
      </c>
      <c r="E69" s="45">
        <v>5000</v>
      </c>
      <c r="F69" s="46">
        <v>0</v>
      </c>
      <c r="G69" s="47">
        <v>5000</v>
      </c>
      <c r="H69" s="48">
        <v>72641.129597941588</v>
      </c>
    </row>
    <row r="70" spans="2:8">
      <c r="B70" s="54">
        <v>1130</v>
      </c>
      <c r="C70" s="55" t="s">
        <v>63</v>
      </c>
      <c r="D70" s="44">
        <v>109027.23920879708</v>
      </c>
      <c r="E70" s="45">
        <v>1000</v>
      </c>
      <c r="F70" s="46">
        <v>0</v>
      </c>
      <c r="G70" s="47">
        <v>1000</v>
      </c>
      <c r="H70" s="48">
        <v>110027.23920879708</v>
      </c>
    </row>
    <row r="71" spans="2:8">
      <c r="B71" s="54">
        <v>3440</v>
      </c>
      <c r="C71" s="55" t="s">
        <v>64</v>
      </c>
      <c r="D71" s="44">
        <v>8540276.1822312903</v>
      </c>
      <c r="E71" s="45">
        <v>300000</v>
      </c>
      <c r="F71" s="46">
        <v>0</v>
      </c>
      <c r="G71" s="47">
        <v>300000</v>
      </c>
      <c r="H71" s="48">
        <v>8840276.1822312903</v>
      </c>
    </row>
    <row r="72" spans="2:8">
      <c r="B72" s="54">
        <v>3350</v>
      </c>
      <c r="C72" s="55" t="s">
        <v>65</v>
      </c>
      <c r="D72" s="44">
        <v>306493.42443102889</v>
      </c>
      <c r="E72" s="45">
        <v>5000</v>
      </c>
      <c r="F72" s="46">
        <v>0</v>
      </c>
      <c r="G72" s="47">
        <v>5000</v>
      </c>
      <c r="H72" s="48">
        <v>311493.42443102889</v>
      </c>
    </row>
    <row r="73" spans="2:8">
      <c r="B73" s="58">
        <v>1160</v>
      </c>
      <c r="C73" s="59" t="s">
        <v>66</v>
      </c>
      <c r="D73" s="29">
        <v>18400.21681687684</v>
      </c>
      <c r="E73" s="30">
        <v>200</v>
      </c>
      <c r="F73" s="31">
        <v>0</v>
      </c>
      <c r="G73" s="32">
        <v>200</v>
      </c>
      <c r="H73" s="33">
        <v>18600.21681687684</v>
      </c>
    </row>
    <row r="74" spans="2:8">
      <c r="B74" s="58">
        <v>1180</v>
      </c>
      <c r="C74" s="73" t="s">
        <v>67</v>
      </c>
      <c r="D74" s="29">
        <v>4915973</v>
      </c>
      <c r="E74" s="30">
        <v>3000</v>
      </c>
      <c r="F74" s="31">
        <v>0</v>
      </c>
      <c r="G74" s="32">
        <v>3000</v>
      </c>
      <c r="H74" s="33">
        <v>4918973</v>
      </c>
    </row>
    <row r="75" spans="2:8">
      <c r="B75" s="71">
        <v>3490</v>
      </c>
      <c r="C75" s="72" t="s">
        <v>68</v>
      </c>
      <c r="D75" s="44">
        <v>213993.81346317427</v>
      </c>
      <c r="E75" s="45">
        <v>2000</v>
      </c>
      <c r="F75" s="46">
        <v>0</v>
      </c>
      <c r="G75" s="32">
        <v>2000</v>
      </c>
      <c r="H75" s="33">
        <v>215993.81346317427</v>
      </c>
    </row>
    <row r="76" spans="2:8">
      <c r="B76" s="22">
        <v>15</v>
      </c>
      <c r="C76" s="49" t="s">
        <v>69</v>
      </c>
      <c r="D76" s="24">
        <f>SUM(D77:D79)</f>
        <v>3229887.2934218594</v>
      </c>
      <c r="E76" s="24">
        <f>SUM(E77:E79)</f>
        <v>53000</v>
      </c>
      <c r="F76" s="24">
        <f>SUM(F77:F79)</f>
        <v>0</v>
      </c>
      <c r="G76" s="24">
        <f>SUM(G77:G79)</f>
        <v>53000</v>
      </c>
      <c r="H76" s="25">
        <f>SUM(H77:H79)</f>
        <v>3282887.2934218594</v>
      </c>
    </row>
    <row r="77" spans="2:8">
      <c r="B77" s="54">
        <v>1110</v>
      </c>
      <c r="C77" s="55" t="s">
        <v>12</v>
      </c>
      <c r="D77" s="44">
        <v>322411.4712568156</v>
      </c>
      <c r="E77" s="45">
        <v>38000</v>
      </c>
      <c r="F77" s="46">
        <v>0</v>
      </c>
      <c r="G77" s="47">
        <v>38000</v>
      </c>
      <c r="H77" s="48">
        <v>360411.4712568156</v>
      </c>
    </row>
    <row r="78" spans="2:8">
      <c r="B78" s="58">
        <v>1120</v>
      </c>
      <c r="C78" s="59" t="s">
        <v>70</v>
      </c>
      <c r="D78" s="29">
        <v>2584009.0917302533</v>
      </c>
      <c r="E78" s="30">
        <v>15000</v>
      </c>
      <c r="F78" s="31">
        <v>0</v>
      </c>
      <c r="G78" s="32">
        <v>15000</v>
      </c>
      <c r="H78" s="33">
        <v>2599009.0917302533</v>
      </c>
    </row>
    <row r="79" spans="2:8">
      <c r="B79" s="58">
        <v>1130</v>
      </c>
      <c r="C79" s="59" t="s">
        <v>71</v>
      </c>
      <c r="D79" s="44">
        <v>323466.73043479084</v>
      </c>
      <c r="E79" s="45">
        <v>0</v>
      </c>
      <c r="F79" s="46">
        <v>0</v>
      </c>
      <c r="G79" s="32">
        <v>0</v>
      </c>
      <c r="H79" s="33">
        <v>323466.73043479084</v>
      </c>
    </row>
    <row r="80" spans="2:8">
      <c r="B80" s="22">
        <v>16</v>
      </c>
      <c r="C80" s="49" t="s">
        <v>72</v>
      </c>
      <c r="D80" s="24">
        <f>SUM(D81:D85)</f>
        <v>26795489.361397032</v>
      </c>
      <c r="E80" s="24">
        <f>SUM(E81:E85)</f>
        <v>800000</v>
      </c>
      <c r="F80" s="24">
        <f>SUM(F81:F85)</f>
        <v>400000</v>
      </c>
      <c r="G80" s="24">
        <f>SUM(G81:G85)</f>
        <v>1200000</v>
      </c>
      <c r="H80" s="25">
        <f>SUM(H81:H85)</f>
        <v>27995489.361397032</v>
      </c>
    </row>
    <row r="81" spans="2:8">
      <c r="B81" s="54">
        <v>1110</v>
      </c>
      <c r="C81" s="55" t="s">
        <v>12</v>
      </c>
      <c r="D81" s="44">
        <v>1480175.0907080979</v>
      </c>
      <c r="E81" s="45">
        <v>122849</v>
      </c>
      <c r="F81" s="46">
        <v>0</v>
      </c>
      <c r="G81" s="47">
        <v>122849</v>
      </c>
      <c r="H81" s="48">
        <v>1603024.0907080979</v>
      </c>
    </row>
    <row r="82" spans="2:8">
      <c r="B82" s="54">
        <v>3140</v>
      </c>
      <c r="C82" s="55" t="s">
        <v>73</v>
      </c>
      <c r="D82" s="44">
        <v>21754095.921816565</v>
      </c>
      <c r="E82" s="45">
        <v>512151</v>
      </c>
      <c r="F82" s="46">
        <v>400000</v>
      </c>
      <c r="G82" s="47">
        <v>912151</v>
      </c>
      <c r="H82" s="48">
        <v>22666246.921816565</v>
      </c>
    </row>
    <row r="83" spans="2:8">
      <c r="B83" s="54">
        <v>3150</v>
      </c>
      <c r="C83" s="55" t="s">
        <v>74</v>
      </c>
      <c r="D83" s="44">
        <v>2175483.1046608556</v>
      </c>
      <c r="E83" s="45">
        <v>30000</v>
      </c>
      <c r="F83" s="46">
        <v>0</v>
      </c>
      <c r="G83" s="47">
        <v>30000</v>
      </c>
      <c r="H83" s="48">
        <v>2205483.1046608556</v>
      </c>
    </row>
    <row r="84" spans="2:8">
      <c r="B84" s="54">
        <v>1160</v>
      </c>
      <c r="C84" s="55" t="s">
        <v>75</v>
      </c>
      <c r="D84" s="44">
        <v>661333.134458969</v>
      </c>
      <c r="E84" s="45">
        <v>5000</v>
      </c>
      <c r="F84" s="46">
        <v>0</v>
      </c>
      <c r="G84" s="47">
        <v>5000</v>
      </c>
      <c r="H84" s="48">
        <v>666333.134458969</v>
      </c>
    </row>
    <row r="85" spans="2:8">
      <c r="B85" s="54">
        <v>1170</v>
      </c>
      <c r="C85" s="55" t="s">
        <v>76</v>
      </c>
      <c r="D85" s="44">
        <v>724402.10975254257</v>
      </c>
      <c r="E85" s="45">
        <v>130000</v>
      </c>
      <c r="F85" s="46">
        <v>0</v>
      </c>
      <c r="G85" s="47">
        <v>130000</v>
      </c>
      <c r="H85" s="48">
        <v>854402.10975254257</v>
      </c>
    </row>
    <row r="86" spans="2:8">
      <c r="B86" s="22">
        <v>17</v>
      </c>
      <c r="C86" s="49" t="s">
        <v>77</v>
      </c>
      <c r="D86" s="24">
        <f>SUM(D87:D93)</f>
        <v>24440714.957454506</v>
      </c>
      <c r="E86" s="24">
        <f>SUM(E87:E93)</f>
        <v>13987000</v>
      </c>
      <c r="F86" s="24">
        <f>SUM(F87:F93)</f>
        <v>12212050</v>
      </c>
      <c r="G86" s="24">
        <f>SUM(G87:G93)</f>
        <v>26199050</v>
      </c>
      <c r="H86" s="25">
        <f>SUM(H87:H93)</f>
        <v>50639764.957454503</v>
      </c>
    </row>
    <row r="87" spans="2:8">
      <c r="B87" s="54">
        <v>1110</v>
      </c>
      <c r="C87" s="55" t="s">
        <v>12</v>
      </c>
      <c r="D87" s="44">
        <v>1425358.4243665682</v>
      </c>
      <c r="E87" s="45">
        <v>120000</v>
      </c>
      <c r="F87" s="46">
        <v>0</v>
      </c>
      <c r="G87" s="47">
        <v>120000</v>
      </c>
      <c r="H87" s="48">
        <v>1545358.4243665682</v>
      </c>
    </row>
    <row r="88" spans="2:8">
      <c r="B88" s="54">
        <v>2120</v>
      </c>
      <c r="C88" s="55" t="s">
        <v>78</v>
      </c>
      <c r="D88" s="44">
        <v>6777348.9778351448</v>
      </c>
      <c r="E88" s="45">
        <v>9924500</v>
      </c>
      <c r="F88" s="46">
        <v>10200000</v>
      </c>
      <c r="G88" s="47">
        <v>20124500</v>
      </c>
      <c r="H88" s="48">
        <v>26901848.977835145</v>
      </c>
    </row>
    <row r="89" spans="2:8">
      <c r="B89" s="54">
        <v>9430</v>
      </c>
      <c r="C89" s="55" t="s">
        <v>79</v>
      </c>
      <c r="D89" s="44">
        <v>890598.6699415911</v>
      </c>
      <c r="E89" s="45">
        <v>457000</v>
      </c>
      <c r="F89" s="46">
        <v>0</v>
      </c>
      <c r="G89" s="47">
        <v>457000</v>
      </c>
      <c r="H89" s="48">
        <v>1347598.6699415911</v>
      </c>
    </row>
    <row r="90" spans="2:8">
      <c r="B90" s="54">
        <v>2150</v>
      </c>
      <c r="C90" s="55" t="s">
        <v>80</v>
      </c>
      <c r="D90" s="44">
        <v>7266118.0351392813</v>
      </c>
      <c r="E90" s="45">
        <v>1265500</v>
      </c>
      <c r="F90" s="46">
        <v>0</v>
      </c>
      <c r="G90" s="47">
        <v>1265500</v>
      </c>
      <c r="H90" s="48">
        <v>8531618.0351392813</v>
      </c>
    </row>
    <row r="91" spans="2:8">
      <c r="B91" s="54">
        <v>7340</v>
      </c>
      <c r="C91" s="55" t="s">
        <v>81</v>
      </c>
      <c r="D91" s="44">
        <v>1425228.6838254756</v>
      </c>
      <c r="E91" s="45">
        <v>500000</v>
      </c>
      <c r="F91" s="46">
        <v>0</v>
      </c>
      <c r="G91" s="47">
        <v>500000</v>
      </c>
      <c r="H91" s="48">
        <v>1925228.6838254756</v>
      </c>
    </row>
    <row r="92" spans="2:8">
      <c r="B92" s="54">
        <v>10270</v>
      </c>
      <c r="C92" s="55" t="s">
        <v>82</v>
      </c>
      <c r="D92" s="44">
        <v>5200000</v>
      </c>
      <c r="E92" s="45">
        <v>0</v>
      </c>
      <c r="F92" s="46">
        <v>0</v>
      </c>
      <c r="G92" s="47">
        <v>0</v>
      </c>
      <c r="H92" s="48">
        <v>5200000</v>
      </c>
    </row>
    <row r="93" spans="2:8">
      <c r="B93" s="54">
        <v>10910</v>
      </c>
      <c r="C93" s="55" t="s">
        <v>83</v>
      </c>
      <c r="D93" s="44">
        <v>1456062.1663464466</v>
      </c>
      <c r="E93" s="45">
        <v>1720000</v>
      </c>
      <c r="F93" s="46">
        <v>2012050</v>
      </c>
      <c r="G93" s="47">
        <v>3732050</v>
      </c>
      <c r="H93" s="48">
        <v>5188112.1663464466</v>
      </c>
    </row>
    <row r="94" spans="2:8">
      <c r="B94" s="22">
        <v>18</v>
      </c>
      <c r="C94" s="49" t="s">
        <v>84</v>
      </c>
      <c r="D94" s="67">
        <f>D95</f>
        <v>1982606.9399544985</v>
      </c>
      <c r="E94" s="67">
        <f>E95</f>
        <v>50000</v>
      </c>
      <c r="F94" s="67">
        <f>F95</f>
        <v>0</v>
      </c>
      <c r="G94" s="67">
        <f>G95</f>
        <v>50000</v>
      </c>
      <c r="H94" s="25">
        <f>H95</f>
        <v>2032606.9399544985</v>
      </c>
    </row>
    <row r="95" spans="2:8">
      <c r="B95" s="54">
        <v>3520</v>
      </c>
      <c r="C95" s="55" t="s">
        <v>85</v>
      </c>
      <c r="D95" s="44">
        <v>1982606.9399544985</v>
      </c>
      <c r="E95" s="45">
        <v>50000</v>
      </c>
      <c r="F95" s="46">
        <v>0</v>
      </c>
      <c r="G95" s="65">
        <v>50000</v>
      </c>
      <c r="H95" s="66">
        <v>2032606.9399544985</v>
      </c>
    </row>
    <row r="96" spans="2:8">
      <c r="B96" s="22">
        <v>19</v>
      </c>
      <c r="C96" s="49" t="s">
        <v>86</v>
      </c>
      <c r="D96" s="67">
        <f>SUM(D97:D100)</f>
        <v>590000</v>
      </c>
      <c r="E96" s="67">
        <f>SUM(E97:E100)</f>
        <v>0</v>
      </c>
      <c r="F96" s="67">
        <f>SUM(F97:F100)</f>
        <v>0</v>
      </c>
      <c r="G96" s="67">
        <f>SUM(G97:G100)</f>
        <v>0</v>
      </c>
      <c r="H96" s="25">
        <f>SUM(H97:H100)</f>
        <v>590000</v>
      </c>
    </row>
    <row r="97" spans="2:8">
      <c r="B97" s="54">
        <v>8310</v>
      </c>
      <c r="C97" s="55" t="s">
        <v>87</v>
      </c>
      <c r="D97" s="44">
        <v>240000</v>
      </c>
      <c r="E97" s="45">
        <v>0</v>
      </c>
      <c r="F97" s="46">
        <v>0</v>
      </c>
      <c r="G97" s="47">
        <v>0</v>
      </c>
      <c r="H97" s="48">
        <v>240000</v>
      </c>
    </row>
    <row r="98" spans="2:8">
      <c r="B98" s="54">
        <v>8520</v>
      </c>
      <c r="C98" s="55" t="s">
        <v>88</v>
      </c>
      <c r="D98" s="44">
        <v>200000</v>
      </c>
      <c r="E98" s="45">
        <v>0</v>
      </c>
      <c r="F98" s="46">
        <v>0</v>
      </c>
      <c r="G98" s="47">
        <v>0</v>
      </c>
      <c r="H98" s="48">
        <v>200000</v>
      </c>
    </row>
    <row r="99" spans="2:8">
      <c r="B99" s="54">
        <v>8330</v>
      </c>
      <c r="C99" s="55" t="s">
        <v>89</v>
      </c>
      <c r="D99" s="44">
        <v>68000</v>
      </c>
      <c r="E99" s="45">
        <v>0</v>
      </c>
      <c r="F99" s="46">
        <v>0</v>
      </c>
      <c r="G99" s="47">
        <v>0</v>
      </c>
      <c r="H99" s="48">
        <v>68000</v>
      </c>
    </row>
    <row r="100" spans="2:8">
      <c r="B100" s="54">
        <v>8340</v>
      </c>
      <c r="C100" s="55" t="s">
        <v>90</v>
      </c>
      <c r="D100" s="44">
        <v>82000</v>
      </c>
      <c r="E100" s="45">
        <v>0</v>
      </c>
      <c r="F100" s="46">
        <v>0</v>
      </c>
      <c r="G100" s="65">
        <v>0</v>
      </c>
      <c r="H100" s="66">
        <v>82000</v>
      </c>
    </row>
    <row r="101" spans="2:8">
      <c r="B101" s="22">
        <v>20</v>
      </c>
      <c r="C101" s="49" t="s">
        <v>91</v>
      </c>
      <c r="D101" s="24">
        <f>D102</f>
        <v>251911.34007329642</v>
      </c>
      <c r="E101" s="24">
        <f>E102</f>
        <v>50000</v>
      </c>
      <c r="F101" s="24">
        <f>F102</f>
        <v>0</v>
      </c>
      <c r="G101" s="24">
        <f>G102</f>
        <v>50000</v>
      </c>
      <c r="H101" s="25">
        <f>H102</f>
        <v>301911.34007329645</v>
      </c>
    </row>
    <row r="102" spans="2:8">
      <c r="B102" s="60">
        <v>1110</v>
      </c>
      <c r="C102" s="61" t="s">
        <v>12</v>
      </c>
      <c r="D102" s="62">
        <v>251911.34007329642</v>
      </c>
      <c r="E102" s="63">
        <v>50000</v>
      </c>
      <c r="F102" s="64">
        <v>0</v>
      </c>
      <c r="G102" s="74">
        <v>50000</v>
      </c>
      <c r="H102" s="66">
        <v>301911.34007329645</v>
      </c>
    </row>
    <row r="103" spans="2:8">
      <c r="B103" s="22">
        <v>22</v>
      </c>
      <c r="C103" s="49" t="s">
        <v>92</v>
      </c>
      <c r="D103" s="67">
        <f>D104</f>
        <v>438871.73726849735</v>
      </c>
      <c r="E103" s="67">
        <f>E104</f>
        <v>1000</v>
      </c>
      <c r="F103" s="67">
        <f>F104</f>
        <v>0</v>
      </c>
      <c r="G103" s="67">
        <f>G104</f>
        <v>1000</v>
      </c>
      <c r="H103" s="25">
        <f>H104</f>
        <v>439871.73726849735</v>
      </c>
    </row>
    <row r="104" spans="2:8">
      <c r="B104" s="60">
        <v>1520</v>
      </c>
      <c r="C104" s="61" t="s">
        <v>93</v>
      </c>
      <c r="D104" s="62">
        <v>438871.73726849735</v>
      </c>
      <c r="E104" s="63">
        <v>1000</v>
      </c>
      <c r="F104" s="64">
        <v>0</v>
      </c>
      <c r="G104" s="65">
        <v>1000</v>
      </c>
      <c r="H104" s="66">
        <v>439871.73726849735</v>
      </c>
    </row>
    <row r="105" spans="2:8">
      <c r="B105" s="22">
        <v>24</v>
      </c>
      <c r="C105" s="49" t="s">
        <v>94</v>
      </c>
      <c r="D105" s="67">
        <f>D106</f>
        <v>687983.15021889925</v>
      </c>
      <c r="E105" s="67">
        <f>E106</f>
        <v>15000</v>
      </c>
      <c r="F105" s="67">
        <f>F106</f>
        <v>0</v>
      </c>
      <c r="G105" s="67">
        <f>G106</f>
        <v>15000</v>
      </c>
      <c r="H105" s="25">
        <f>H106</f>
        <v>702983.15021889925</v>
      </c>
    </row>
    <row r="106" spans="2:8">
      <c r="B106" s="60">
        <v>1120</v>
      </c>
      <c r="C106" s="61" t="s">
        <v>95</v>
      </c>
      <c r="D106" s="62">
        <v>687983.15021889925</v>
      </c>
      <c r="E106" s="63">
        <v>15000</v>
      </c>
      <c r="F106" s="64">
        <v>0</v>
      </c>
      <c r="G106" s="65">
        <v>15000</v>
      </c>
      <c r="H106" s="66">
        <v>702983.15021889925</v>
      </c>
    </row>
    <row r="107" spans="2:8">
      <c r="B107" s="22">
        <v>26</v>
      </c>
      <c r="C107" s="75" t="s">
        <v>96</v>
      </c>
      <c r="D107" s="67">
        <f>SUM(D108:D112)</f>
        <v>1757390.4126731125</v>
      </c>
      <c r="E107" s="67">
        <f>SUM(E108:E112)</f>
        <v>740847</v>
      </c>
      <c r="F107" s="67">
        <f>SUM(F108:F112)</f>
        <v>590000</v>
      </c>
      <c r="G107" s="67">
        <f>SUM(G108:G112)</f>
        <v>1330847</v>
      </c>
      <c r="H107" s="25">
        <f>SUM(H108:H112)</f>
        <v>3088237.4126731129</v>
      </c>
    </row>
    <row r="108" spans="2:8">
      <c r="B108" s="54">
        <v>1110</v>
      </c>
      <c r="C108" s="55" t="s">
        <v>12</v>
      </c>
      <c r="D108" s="44">
        <v>254394.74227830573</v>
      </c>
      <c r="E108" s="45">
        <v>3000</v>
      </c>
      <c r="F108" s="46">
        <v>0</v>
      </c>
      <c r="G108" s="47">
        <v>3000</v>
      </c>
      <c r="H108" s="48">
        <v>257394.74227830573</v>
      </c>
    </row>
    <row r="109" spans="2:8">
      <c r="B109" s="54">
        <v>5320</v>
      </c>
      <c r="C109" s="55" t="s">
        <v>97</v>
      </c>
      <c r="D109" s="44">
        <v>510968.04172092117</v>
      </c>
      <c r="E109" s="45">
        <v>90000</v>
      </c>
      <c r="F109" s="46">
        <v>390000</v>
      </c>
      <c r="G109" s="47">
        <v>480000</v>
      </c>
      <c r="H109" s="48">
        <v>990968.04172092117</v>
      </c>
    </row>
    <row r="110" spans="2:8">
      <c r="B110" s="54">
        <v>4260</v>
      </c>
      <c r="C110" s="55" t="s">
        <v>98</v>
      </c>
      <c r="D110" s="44">
        <v>460797.37632961699</v>
      </c>
      <c r="E110" s="45">
        <v>200100</v>
      </c>
      <c r="F110" s="46">
        <v>0</v>
      </c>
      <c r="G110" s="47">
        <v>200100</v>
      </c>
      <c r="H110" s="48">
        <v>660897.37632961699</v>
      </c>
    </row>
    <row r="111" spans="2:8">
      <c r="B111" s="54">
        <v>4760</v>
      </c>
      <c r="C111" s="55" t="s">
        <v>99</v>
      </c>
      <c r="D111" s="44">
        <v>490119.38416560047</v>
      </c>
      <c r="E111" s="45">
        <v>118000</v>
      </c>
      <c r="F111" s="46">
        <v>0</v>
      </c>
      <c r="G111" s="47">
        <v>118000</v>
      </c>
      <c r="H111" s="48">
        <v>608119.38416560041</v>
      </c>
    </row>
    <row r="112" spans="2:8">
      <c r="B112" s="54">
        <v>6220</v>
      </c>
      <c r="C112" s="55" t="s">
        <v>100</v>
      </c>
      <c r="D112" s="44">
        <v>41110.868178668235</v>
      </c>
      <c r="E112" s="45">
        <v>329747</v>
      </c>
      <c r="F112" s="46">
        <v>200000</v>
      </c>
      <c r="G112" s="47">
        <v>529747</v>
      </c>
      <c r="H112" s="48">
        <v>570857.8681786682</v>
      </c>
    </row>
    <row r="113" spans="2:8">
      <c r="B113" s="22">
        <v>28</v>
      </c>
      <c r="C113" s="49" t="s">
        <v>101</v>
      </c>
      <c r="D113" s="24">
        <f>D114</f>
        <v>3195056.1563071245</v>
      </c>
      <c r="E113" s="24">
        <f>E114</f>
        <v>130000</v>
      </c>
      <c r="F113" s="24">
        <f>F114</f>
        <v>0</v>
      </c>
      <c r="G113" s="24">
        <f>G114</f>
        <v>130000</v>
      </c>
      <c r="H113" s="25">
        <f>H114</f>
        <v>3325056.1563071245</v>
      </c>
    </row>
    <row r="114" spans="2:8">
      <c r="B114" s="60">
        <v>1110</v>
      </c>
      <c r="C114" s="61" t="s">
        <v>12</v>
      </c>
      <c r="D114" s="62">
        <v>3195056.1563071245</v>
      </c>
      <c r="E114" s="63">
        <v>130000</v>
      </c>
      <c r="F114" s="64">
        <v>0</v>
      </c>
      <c r="G114" s="65">
        <v>130000</v>
      </c>
      <c r="H114" s="66">
        <v>3325056.1563071245</v>
      </c>
    </row>
    <row r="115" spans="2:8">
      <c r="B115" s="22">
        <v>29</v>
      </c>
      <c r="C115" s="49" t="s">
        <v>102</v>
      </c>
      <c r="D115" s="24">
        <f>SUM(D116:D118)</f>
        <v>4757845.0012110397</v>
      </c>
      <c r="E115" s="24">
        <f>SUM(E116:E118)</f>
        <v>200000</v>
      </c>
      <c r="F115" s="24">
        <f>SUM(F116:F118)</f>
        <v>0</v>
      </c>
      <c r="G115" s="24">
        <f>SUM(G116:G118)</f>
        <v>200000</v>
      </c>
      <c r="H115" s="25">
        <f>SUM(H116:H118)</f>
        <v>4957845.0012110397</v>
      </c>
    </row>
    <row r="116" spans="2:8">
      <c r="B116" s="58">
        <v>1110</v>
      </c>
      <c r="C116" s="59" t="s">
        <v>12</v>
      </c>
      <c r="D116" s="29">
        <v>375308.05671650096</v>
      </c>
      <c r="E116" s="30">
        <v>15000</v>
      </c>
      <c r="F116" s="31">
        <v>0</v>
      </c>
      <c r="G116" s="32">
        <v>15000</v>
      </c>
      <c r="H116" s="33">
        <v>390308.05671650096</v>
      </c>
    </row>
    <row r="117" spans="2:8">
      <c r="B117" s="58">
        <v>1140</v>
      </c>
      <c r="C117" s="76" t="s">
        <v>103</v>
      </c>
      <c r="D117" s="29">
        <v>17320.521089433118</v>
      </c>
      <c r="E117" s="30"/>
      <c r="F117" s="31">
        <v>0</v>
      </c>
      <c r="G117" s="32">
        <v>0</v>
      </c>
      <c r="H117" s="33">
        <v>17320.521089433118</v>
      </c>
    </row>
    <row r="118" spans="2:8">
      <c r="B118" s="60">
        <v>3310</v>
      </c>
      <c r="C118" s="77" t="s">
        <v>104</v>
      </c>
      <c r="D118" s="62">
        <v>4365216.4234051052</v>
      </c>
      <c r="E118" s="63">
        <v>185000</v>
      </c>
      <c r="F118" s="64">
        <v>0</v>
      </c>
      <c r="G118" s="65">
        <v>185000</v>
      </c>
      <c r="H118" s="66">
        <v>4550216.4234051052</v>
      </c>
    </row>
    <row r="119" spans="2:8">
      <c r="B119" s="22">
        <v>30</v>
      </c>
      <c r="C119" s="49" t="s">
        <v>105</v>
      </c>
      <c r="D119" s="67">
        <f>D120</f>
        <v>190181.47216797643</v>
      </c>
      <c r="E119" s="67">
        <f>E120</f>
        <v>4000</v>
      </c>
      <c r="F119" s="67">
        <f>F120</f>
        <v>0</v>
      </c>
      <c r="G119" s="67">
        <f>G120</f>
        <v>4000</v>
      </c>
      <c r="H119" s="25">
        <f>H120</f>
        <v>194181.47216797643</v>
      </c>
    </row>
    <row r="120" spans="2:8">
      <c r="B120" s="60">
        <v>3320</v>
      </c>
      <c r="C120" s="61" t="s">
        <v>106</v>
      </c>
      <c r="D120" s="62">
        <v>190181.47216797643</v>
      </c>
      <c r="E120" s="30">
        <v>4000</v>
      </c>
      <c r="F120" s="64">
        <v>0</v>
      </c>
      <c r="G120" s="65">
        <v>4000</v>
      </c>
      <c r="H120" s="66">
        <v>194181.47216797643</v>
      </c>
    </row>
    <row r="121" spans="2:8">
      <c r="B121" s="22">
        <v>31</v>
      </c>
      <c r="C121" s="49" t="s">
        <v>107</v>
      </c>
      <c r="D121" s="67">
        <f>D122</f>
        <v>85618.339491178122</v>
      </c>
      <c r="E121" s="67">
        <f>E122</f>
        <v>1000</v>
      </c>
      <c r="F121" s="67">
        <f>F122</f>
        <v>0</v>
      </c>
      <c r="G121" s="67">
        <f>G122</f>
        <v>1000</v>
      </c>
      <c r="H121" s="25">
        <f>H122</f>
        <v>86618.339491178122</v>
      </c>
    </row>
    <row r="122" spans="2:8">
      <c r="B122" s="60">
        <v>8320</v>
      </c>
      <c r="C122" s="59" t="s">
        <v>108</v>
      </c>
      <c r="D122" s="62">
        <v>85618.339491178122</v>
      </c>
      <c r="E122" s="63">
        <v>1000</v>
      </c>
      <c r="F122" s="64">
        <v>0</v>
      </c>
      <c r="G122" s="65">
        <v>1000</v>
      </c>
      <c r="H122" s="66">
        <v>86618.339491178122</v>
      </c>
    </row>
    <row r="123" spans="2:8">
      <c r="B123" s="22">
        <v>35</v>
      </c>
      <c r="C123" s="49" t="s">
        <v>109</v>
      </c>
      <c r="D123" s="67">
        <f>D124</f>
        <v>204592.90616619447</v>
      </c>
      <c r="E123" s="67">
        <f>E124</f>
        <v>10000</v>
      </c>
      <c r="F123" s="67">
        <f>F124</f>
        <v>0</v>
      </c>
      <c r="G123" s="67">
        <f>G124</f>
        <v>10000</v>
      </c>
      <c r="H123" s="25">
        <f>H124</f>
        <v>214592.90616619447</v>
      </c>
    </row>
    <row r="124" spans="2:8">
      <c r="B124" s="60">
        <v>1110</v>
      </c>
      <c r="C124" s="59" t="s">
        <v>110</v>
      </c>
      <c r="D124" s="62">
        <v>204592.90616619447</v>
      </c>
      <c r="E124" s="63">
        <v>10000</v>
      </c>
      <c r="F124" s="64"/>
      <c r="G124" s="65">
        <v>10000</v>
      </c>
      <c r="H124" s="66">
        <v>214592.90616619447</v>
      </c>
    </row>
    <row r="125" spans="2:8">
      <c r="B125" s="78">
        <v>40</v>
      </c>
      <c r="C125" s="79" t="s">
        <v>111</v>
      </c>
      <c r="D125" s="13">
        <f>SUM(D126:D128)</f>
        <v>355800</v>
      </c>
      <c r="E125" s="13">
        <f>SUM(E126:E128)</f>
        <v>0</v>
      </c>
      <c r="F125" s="13">
        <f>SUM(F126:F128)</f>
        <v>0</v>
      </c>
      <c r="G125" s="13">
        <f>SUM(G126:G128)</f>
        <v>0</v>
      </c>
      <c r="H125" s="14">
        <f>SUM(H126:H128)</f>
        <v>355800</v>
      </c>
    </row>
    <row r="126" spans="2:8">
      <c r="B126" s="54">
        <v>1110</v>
      </c>
      <c r="C126" s="55" t="s">
        <v>112</v>
      </c>
      <c r="D126" s="36">
        <v>345600</v>
      </c>
      <c r="E126" s="37">
        <v>0</v>
      </c>
      <c r="F126" s="38">
        <v>0</v>
      </c>
      <c r="G126" s="39">
        <v>0</v>
      </c>
      <c r="H126" s="40">
        <v>345600</v>
      </c>
    </row>
    <row r="127" spans="2:8" ht="24" customHeight="1">
      <c r="B127" s="54">
        <v>1120</v>
      </c>
      <c r="C127" s="55" t="s">
        <v>113</v>
      </c>
      <c r="D127" s="36">
        <v>8000</v>
      </c>
      <c r="E127" s="37">
        <v>0</v>
      </c>
      <c r="F127" s="38">
        <v>0</v>
      </c>
      <c r="G127" s="39">
        <v>0</v>
      </c>
      <c r="H127" s="40">
        <v>8000</v>
      </c>
    </row>
    <row r="128" spans="2:8">
      <c r="B128" s="54">
        <v>1130</v>
      </c>
      <c r="C128" s="55" t="s">
        <v>114</v>
      </c>
      <c r="D128" s="36">
        <v>2200</v>
      </c>
      <c r="E128" s="37">
        <v>0</v>
      </c>
      <c r="F128" s="38">
        <v>0</v>
      </c>
      <c r="G128" s="39">
        <v>0</v>
      </c>
      <c r="H128" s="40">
        <v>2200</v>
      </c>
    </row>
    <row r="129" spans="2:8">
      <c r="B129" s="22">
        <v>41</v>
      </c>
      <c r="C129" s="49" t="s">
        <v>115</v>
      </c>
      <c r="D129" s="67">
        <f>D130</f>
        <v>1381069.5032625548</v>
      </c>
      <c r="E129" s="67">
        <f>E130</f>
        <v>270000</v>
      </c>
      <c r="F129" s="67">
        <f>F130</f>
        <v>0</v>
      </c>
      <c r="G129" s="67">
        <f>G130</f>
        <v>270000</v>
      </c>
      <c r="H129" s="25">
        <f>H130</f>
        <v>1651069.5032625548</v>
      </c>
    </row>
    <row r="130" spans="2:8">
      <c r="B130" s="60">
        <v>3390</v>
      </c>
      <c r="C130" s="61" t="s">
        <v>116</v>
      </c>
      <c r="D130" s="62">
        <v>1381069.5032625548</v>
      </c>
      <c r="E130" s="80">
        <f>420000-150000</f>
        <v>270000</v>
      </c>
      <c r="F130" s="81">
        <v>0</v>
      </c>
      <c r="G130" s="82">
        <f>E130</f>
        <v>270000</v>
      </c>
      <c r="H130" s="83">
        <f>D130+G130</f>
        <v>1651069.5032625548</v>
      </c>
    </row>
    <row r="131" spans="2:8">
      <c r="B131" s="22">
        <v>50</v>
      </c>
      <c r="C131" s="49" t="s">
        <v>117</v>
      </c>
      <c r="D131" s="67">
        <f>D132</f>
        <v>953270.71694960992</v>
      </c>
      <c r="E131" s="67">
        <f>E132</f>
        <v>15600</v>
      </c>
      <c r="F131" s="67">
        <f>F132</f>
        <v>100000</v>
      </c>
      <c r="G131" s="67">
        <f>G132</f>
        <v>115600</v>
      </c>
      <c r="H131" s="25">
        <f>H132</f>
        <v>1068870.71694961</v>
      </c>
    </row>
    <row r="132" spans="2:8">
      <c r="B132" s="60">
        <v>1320</v>
      </c>
      <c r="C132" s="61" t="s">
        <v>118</v>
      </c>
      <c r="D132" s="62">
        <v>953270.71694960992</v>
      </c>
      <c r="E132" s="63">
        <v>15600</v>
      </c>
      <c r="F132" s="64">
        <v>100000</v>
      </c>
      <c r="G132" s="65">
        <v>115600</v>
      </c>
      <c r="H132" s="66">
        <v>1068870.71694961</v>
      </c>
    </row>
    <row r="133" spans="2:8">
      <c r="B133" s="22">
        <v>55</v>
      </c>
      <c r="C133" s="49" t="s">
        <v>119</v>
      </c>
      <c r="D133" s="67">
        <f>D134</f>
        <v>464841.13213010179</v>
      </c>
      <c r="E133" s="67">
        <f>E134</f>
        <v>5000</v>
      </c>
      <c r="F133" s="67">
        <f>F134</f>
        <v>0</v>
      </c>
      <c r="G133" s="67">
        <f>G134</f>
        <v>5000</v>
      </c>
      <c r="H133" s="25">
        <f>H134</f>
        <v>469841.13213010179</v>
      </c>
    </row>
    <row r="134" spans="2:8">
      <c r="B134" s="60">
        <v>9820</v>
      </c>
      <c r="C134" s="61" t="s">
        <v>120</v>
      </c>
      <c r="D134" s="62">
        <v>464841.13213010179</v>
      </c>
      <c r="E134" s="63">
        <v>5000</v>
      </c>
      <c r="F134" s="63">
        <v>0</v>
      </c>
      <c r="G134" s="65">
        <v>5000</v>
      </c>
      <c r="H134" s="66">
        <v>469841.13213010179</v>
      </c>
    </row>
    <row r="135" spans="2:8">
      <c r="B135" s="22">
        <v>56</v>
      </c>
      <c r="C135" s="49" t="s">
        <v>121</v>
      </c>
      <c r="D135" s="13">
        <f>SUM(D136:D138)</f>
        <v>0</v>
      </c>
      <c r="E135" s="13">
        <f>SUM(E136:E138)</f>
        <v>9000000</v>
      </c>
      <c r="F135" s="13">
        <f>SUM(F136:F138)</f>
        <v>4610000</v>
      </c>
      <c r="G135" s="13">
        <f>SUM(G136:G138)</f>
        <v>13610000</v>
      </c>
      <c r="H135" s="14">
        <f>SUM(H136:H138)</f>
        <v>13610000</v>
      </c>
    </row>
    <row r="136" spans="2:8">
      <c r="B136" s="58">
        <v>6210</v>
      </c>
      <c r="C136" s="59" t="s">
        <v>122</v>
      </c>
      <c r="D136" s="36">
        <v>0</v>
      </c>
      <c r="E136" s="37">
        <v>4500000</v>
      </c>
      <c r="F136" s="38">
        <v>4610000</v>
      </c>
      <c r="G136" s="39">
        <v>9110000</v>
      </c>
      <c r="H136" s="40">
        <v>9110000</v>
      </c>
    </row>
    <row r="137" spans="2:8">
      <c r="B137" s="58">
        <v>6220</v>
      </c>
      <c r="C137" s="59" t="s">
        <v>123</v>
      </c>
      <c r="D137" s="36">
        <v>0</v>
      </c>
      <c r="E137" s="37">
        <v>3500000</v>
      </c>
      <c r="F137" s="38">
        <v>0</v>
      </c>
      <c r="G137" s="39">
        <v>3500000</v>
      </c>
      <c r="H137" s="40">
        <v>3500000</v>
      </c>
    </row>
    <row r="138" spans="2:8">
      <c r="B138" s="58">
        <v>4230</v>
      </c>
      <c r="C138" s="59" t="s">
        <v>124</v>
      </c>
      <c r="D138" s="36">
        <v>0</v>
      </c>
      <c r="E138" s="37">
        <v>1000000</v>
      </c>
      <c r="F138" s="38">
        <v>0</v>
      </c>
      <c r="G138" s="39">
        <v>1000000</v>
      </c>
      <c r="H138" s="40">
        <v>1000000</v>
      </c>
    </row>
    <row r="139" spans="2:8">
      <c r="B139" s="22">
        <v>57</v>
      </c>
      <c r="C139" s="49" t="s">
        <v>125</v>
      </c>
      <c r="D139" s="67">
        <f>D140</f>
        <v>164355.4664479355</v>
      </c>
      <c r="E139" s="67">
        <f>E140</f>
        <v>1000</v>
      </c>
      <c r="F139" s="67">
        <f>F140</f>
        <v>0</v>
      </c>
      <c r="G139" s="67">
        <f>G140</f>
        <v>1000</v>
      </c>
      <c r="H139" s="25">
        <f>H140</f>
        <v>165355.4664479355</v>
      </c>
    </row>
    <row r="140" spans="2:8">
      <c r="B140" s="60">
        <v>8220</v>
      </c>
      <c r="C140" s="61" t="s">
        <v>126</v>
      </c>
      <c r="D140" s="62">
        <v>164355.4664479355</v>
      </c>
      <c r="E140" s="63">
        <v>1000</v>
      </c>
      <c r="F140" s="64">
        <v>0</v>
      </c>
      <c r="G140" s="65">
        <v>1000</v>
      </c>
      <c r="H140" s="66">
        <v>165355.4664479355</v>
      </c>
    </row>
    <row r="141" spans="2:8">
      <c r="B141" s="22">
        <v>63</v>
      </c>
      <c r="C141" s="75" t="s">
        <v>127</v>
      </c>
      <c r="D141" s="13">
        <f>SUM(D142:D145)</f>
        <v>530524.05975796538</v>
      </c>
      <c r="E141" s="13">
        <f>SUM(E142:E145)</f>
        <v>7500</v>
      </c>
      <c r="F141" s="13">
        <f>SUM(F142:F145)</f>
        <v>0</v>
      </c>
      <c r="G141" s="13">
        <f>SUM(G142:G145)</f>
        <v>7500</v>
      </c>
      <c r="H141" s="14">
        <f>SUM(H142:H145)</f>
        <v>538024.05975796538</v>
      </c>
    </row>
    <row r="142" spans="2:8">
      <c r="B142" s="54">
        <v>3320</v>
      </c>
      <c r="C142" s="55" t="s">
        <v>128</v>
      </c>
      <c r="D142" s="36">
        <v>281696.68579579022</v>
      </c>
      <c r="E142" s="37">
        <v>2000</v>
      </c>
      <c r="F142" s="38">
        <v>0</v>
      </c>
      <c r="G142" s="39">
        <v>2000</v>
      </c>
      <c r="H142" s="40">
        <v>283696.68579579022</v>
      </c>
    </row>
    <row r="143" spans="2:8">
      <c r="B143" s="54">
        <v>3330</v>
      </c>
      <c r="C143" s="55" t="s">
        <v>129</v>
      </c>
      <c r="D143" s="36">
        <v>0</v>
      </c>
      <c r="E143" s="37">
        <v>2000</v>
      </c>
      <c r="F143" s="38">
        <v>0</v>
      </c>
      <c r="G143" s="39">
        <v>2000</v>
      </c>
      <c r="H143" s="40">
        <v>2000</v>
      </c>
    </row>
    <row r="144" spans="2:8">
      <c r="B144" s="54">
        <v>3340</v>
      </c>
      <c r="C144" s="55" t="s">
        <v>130</v>
      </c>
      <c r="D144" s="36">
        <v>248827.37396217513</v>
      </c>
      <c r="E144" s="37">
        <v>2000</v>
      </c>
      <c r="F144" s="38">
        <v>0</v>
      </c>
      <c r="G144" s="39">
        <v>2000</v>
      </c>
      <c r="H144" s="40">
        <v>250827.37396217513</v>
      </c>
    </row>
    <row r="145" spans="2:8">
      <c r="B145" s="54">
        <v>3360</v>
      </c>
      <c r="C145" s="55" t="s">
        <v>131</v>
      </c>
      <c r="D145" s="36">
        <v>0</v>
      </c>
      <c r="E145" s="37">
        <v>1500</v>
      </c>
      <c r="F145" s="38">
        <v>0</v>
      </c>
      <c r="G145" s="39">
        <v>1500</v>
      </c>
      <c r="H145" s="40">
        <v>1500</v>
      </c>
    </row>
    <row r="146" spans="2:8">
      <c r="B146" s="22">
        <v>66</v>
      </c>
      <c r="C146" s="49" t="s">
        <v>132</v>
      </c>
      <c r="D146" s="67">
        <f>D147</f>
        <v>179897.14936579735</v>
      </c>
      <c r="E146" s="67">
        <f>E147</f>
        <v>2000</v>
      </c>
      <c r="F146" s="67">
        <f>F147</f>
        <v>0</v>
      </c>
      <c r="G146" s="67">
        <f>G147</f>
        <v>2000</v>
      </c>
      <c r="H146" s="25">
        <f>H147</f>
        <v>181897.14936579735</v>
      </c>
    </row>
    <row r="147" spans="2:8">
      <c r="B147" s="60">
        <v>3320</v>
      </c>
      <c r="C147" s="61" t="s">
        <v>133</v>
      </c>
      <c r="D147" s="62">
        <v>179897.14936579735</v>
      </c>
      <c r="E147" s="63">
        <v>2000</v>
      </c>
      <c r="F147" s="64">
        <v>0</v>
      </c>
      <c r="G147" s="65">
        <v>2000</v>
      </c>
      <c r="H147" s="66">
        <v>181897.14936579735</v>
      </c>
    </row>
    <row r="148" spans="2:8">
      <c r="B148" s="22">
        <v>67</v>
      </c>
      <c r="C148" s="49" t="s">
        <v>134</v>
      </c>
      <c r="D148" s="24">
        <f>D149</f>
        <v>97978.580795645204</v>
      </c>
      <c r="E148" s="24">
        <f>E149</f>
        <v>2000</v>
      </c>
      <c r="F148" s="24">
        <f>F149</f>
        <v>0</v>
      </c>
      <c r="G148" s="24">
        <f>G149</f>
        <v>2000</v>
      </c>
      <c r="H148" s="25">
        <f>H149</f>
        <v>99978.580795645204</v>
      </c>
    </row>
    <row r="149" spans="2:8">
      <c r="B149" s="60">
        <v>1110</v>
      </c>
      <c r="C149" s="61" t="s">
        <v>12</v>
      </c>
      <c r="D149" s="62">
        <v>97978.580795645204</v>
      </c>
      <c r="E149" s="63">
        <v>2000</v>
      </c>
      <c r="F149" s="64">
        <v>0</v>
      </c>
      <c r="G149" s="65">
        <v>2000</v>
      </c>
      <c r="H149" s="66">
        <v>99978.580795645204</v>
      </c>
    </row>
    <row r="150" spans="2:8">
      <c r="B150" s="22">
        <v>73</v>
      </c>
      <c r="C150" s="49" t="s">
        <v>135</v>
      </c>
      <c r="D150" s="24">
        <f>SUM(D151:D152)</f>
        <v>266555.25897665287</v>
      </c>
      <c r="E150" s="24">
        <f>SUM(E151:E152)</f>
        <v>1500</v>
      </c>
      <c r="F150" s="24">
        <f>SUM(F151:F152)</f>
        <v>11900</v>
      </c>
      <c r="G150" s="24">
        <f>SUM(G151:G152)</f>
        <v>13400</v>
      </c>
      <c r="H150" s="25">
        <f>SUM(H151:H152)</f>
        <v>279955.25897665287</v>
      </c>
    </row>
    <row r="151" spans="2:8">
      <c r="B151" s="54">
        <v>1610</v>
      </c>
      <c r="C151" s="55" t="s">
        <v>12</v>
      </c>
      <c r="D151" s="44">
        <v>266555.25897665287</v>
      </c>
      <c r="E151" s="45">
        <v>1500</v>
      </c>
      <c r="F151" s="46">
        <v>0</v>
      </c>
      <c r="G151" s="47">
        <v>1500</v>
      </c>
      <c r="H151" s="48">
        <v>268055.25897665287</v>
      </c>
    </row>
    <row r="152" spans="2:8">
      <c r="B152" s="60">
        <v>1620</v>
      </c>
      <c r="C152" s="61" t="s">
        <v>136</v>
      </c>
      <c r="D152" s="62">
        <v>0</v>
      </c>
      <c r="E152" s="63">
        <v>0</v>
      </c>
      <c r="F152" s="64">
        <v>11900</v>
      </c>
      <c r="G152" s="65">
        <v>11900</v>
      </c>
      <c r="H152" s="66">
        <v>11900</v>
      </c>
    </row>
    <row r="153" spans="2:8" ht="20.399999999999999">
      <c r="B153" s="22">
        <v>76</v>
      </c>
      <c r="C153" s="84" t="s">
        <v>137</v>
      </c>
      <c r="D153" s="24">
        <f>D154</f>
        <v>226158.12334753564</v>
      </c>
      <c r="E153" s="24">
        <f>E154</f>
        <v>3000</v>
      </c>
      <c r="F153" s="24">
        <f>F154</f>
        <v>0</v>
      </c>
      <c r="G153" s="24">
        <f>G154</f>
        <v>3000</v>
      </c>
      <c r="H153" s="25">
        <f>H154</f>
        <v>229158.12334753564</v>
      </c>
    </row>
    <row r="154" spans="2:8">
      <c r="B154" s="60">
        <v>1110</v>
      </c>
      <c r="C154" s="61" t="s">
        <v>12</v>
      </c>
      <c r="D154" s="62">
        <v>226158.12334753564</v>
      </c>
      <c r="E154" s="63">
        <v>3000</v>
      </c>
      <c r="F154" s="64">
        <v>0</v>
      </c>
      <c r="G154" s="65">
        <v>3000</v>
      </c>
      <c r="H154" s="66">
        <v>229158.12334753564</v>
      </c>
    </row>
    <row r="155" spans="2:8">
      <c r="B155" s="22">
        <v>77</v>
      </c>
      <c r="C155" s="49" t="s">
        <v>138</v>
      </c>
      <c r="D155" s="67">
        <f>D156</f>
        <v>114710.09164544303</v>
      </c>
      <c r="E155" s="67">
        <f>E156</f>
        <v>1000</v>
      </c>
      <c r="F155" s="67">
        <f>F156</f>
        <v>0</v>
      </c>
      <c r="G155" s="67">
        <f>G156</f>
        <v>1000</v>
      </c>
      <c r="H155" s="25">
        <f>H156</f>
        <v>115710.09164544303</v>
      </c>
    </row>
    <row r="156" spans="2:8">
      <c r="B156" s="60">
        <v>4120</v>
      </c>
      <c r="C156" s="61" t="s">
        <v>139</v>
      </c>
      <c r="D156" s="62">
        <v>114710.09164544303</v>
      </c>
      <c r="E156" s="63">
        <v>1000</v>
      </c>
      <c r="F156" s="64">
        <v>0</v>
      </c>
      <c r="G156" s="65">
        <v>1000</v>
      </c>
      <c r="H156" s="66">
        <v>115710.09164544303</v>
      </c>
    </row>
    <row r="157" spans="2:8">
      <c r="B157" s="22">
        <v>82</v>
      </c>
      <c r="C157" s="49" t="s">
        <v>140</v>
      </c>
      <c r="D157" s="24">
        <f>D158</f>
        <v>17798.6429806878</v>
      </c>
      <c r="E157" s="24">
        <f>E158</f>
        <v>1000</v>
      </c>
      <c r="F157" s="24">
        <f>F158</f>
        <v>0</v>
      </c>
      <c r="G157" s="24">
        <f>G158</f>
        <v>1000</v>
      </c>
      <c r="H157" s="25">
        <f>H158</f>
        <v>18798.6429806878</v>
      </c>
    </row>
    <row r="158" spans="2:8">
      <c r="B158" s="60">
        <v>1110</v>
      </c>
      <c r="C158" s="61" t="s">
        <v>12</v>
      </c>
      <c r="D158" s="62">
        <v>17798.6429806878</v>
      </c>
      <c r="E158" s="63">
        <v>1000</v>
      </c>
      <c r="F158" s="64">
        <v>0</v>
      </c>
      <c r="G158" s="65">
        <v>1000</v>
      </c>
      <c r="H158" s="66">
        <v>18798.6429806878</v>
      </c>
    </row>
    <row r="159" spans="2:8">
      <c r="B159" s="22">
        <v>87</v>
      </c>
      <c r="C159" s="49" t="s">
        <v>141</v>
      </c>
      <c r="D159" s="24">
        <f>SUM(D160:D168)</f>
        <v>8971388.9044697937</v>
      </c>
      <c r="E159" s="24">
        <f>SUM(E160:E168)</f>
        <v>2914000</v>
      </c>
      <c r="F159" s="24">
        <f>SUM(F160:F168)</f>
        <v>549100</v>
      </c>
      <c r="G159" s="24">
        <f>SUM(G160:G168)</f>
        <v>3463100</v>
      </c>
      <c r="H159" s="25">
        <f>SUM(H160:H168)</f>
        <v>12434488.904469794</v>
      </c>
    </row>
    <row r="160" spans="2:8">
      <c r="B160" s="54">
        <v>1320</v>
      </c>
      <c r="C160" s="57" t="s">
        <v>142</v>
      </c>
      <c r="D160" s="17">
        <v>250000</v>
      </c>
      <c r="E160" s="18">
        <v>30000</v>
      </c>
      <c r="F160" s="19">
        <v>0</v>
      </c>
      <c r="G160" s="26">
        <v>30000</v>
      </c>
      <c r="H160" s="21">
        <v>280000</v>
      </c>
    </row>
    <row r="161" spans="2:8">
      <c r="B161" s="54">
        <v>1130</v>
      </c>
      <c r="C161" s="57" t="s">
        <v>143</v>
      </c>
      <c r="D161" s="44">
        <v>101550.50611215539</v>
      </c>
      <c r="E161" s="45">
        <v>1000</v>
      </c>
      <c r="F161" s="46"/>
      <c r="G161" s="47">
        <v>1000</v>
      </c>
      <c r="H161" s="48">
        <v>102550.50611215539</v>
      </c>
    </row>
    <row r="162" spans="2:8">
      <c r="B162" s="58">
        <v>5640</v>
      </c>
      <c r="C162" s="57" t="s">
        <v>144</v>
      </c>
      <c r="D162" s="44">
        <v>137334.99500691725</v>
      </c>
      <c r="E162" s="45">
        <v>10000</v>
      </c>
      <c r="F162" s="46">
        <v>93000</v>
      </c>
      <c r="G162" s="32">
        <v>103000</v>
      </c>
      <c r="H162" s="33">
        <v>240334.99500691725</v>
      </c>
    </row>
    <row r="163" spans="2:8">
      <c r="B163" s="58">
        <v>3310</v>
      </c>
      <c r="C163" s="57" t="s">
        <v>145</v>
      </c>
      <c r="D163" s="44">
        <v>343896.38840987609</v>
      </c>
      <c r="E163" s="45">
        <v>2000</v>
      </c>
      <c r="F163" s="46">
        <v>0</v>
      </c>
      <c r="G163" s="32">
        <v>2000</v>
      </c>
      <c r="H163" s="33">
        <v>345896.38840987609</v>
      </c>
    </row>
    <row r="164" spans="2:8">
      <c r="B164" s="58">
        <v>1150</v>
      </c>
      <c r="C164" s="57" t="s">
        <v>146</v>
      </c>
      <c r="D164" s="44">
        <v>1366187.0523035659</v>
      </c>
      <c r="E164" s="45">
        <v>28000</v>
      </c>
      <c r="F164" s="46">
        <v>88000</v>
      </c>
      <c r="G164" s="32">
        <v>116000</v>
      </c>
      <c r="H164" s="33">
        <v>1482187.0523035659</v>
      </c>
    </row>
    <row r="165" spans="2:8">
      <c r="B165" s="58">
        <v>1140</v>
      </c>
      <c r="C165" s="57" t="s">
        <v>147</v>
      </c>
      <c r="D165" s="44">
        <v>6048541.9816980567</v>
      </c>
      <c r="E165" s="45">
        <v>2769000</v>
      </c>
      <c r="F165" s="46">
        <v>280000</v>
      </c>
      <c r="G165" s="47">
        <v>3049000</v>
      </c>
      <c r="H165" s="48">
        <v>9097541.9816980567</v>
      </c>
    </row>
    <row r="166" spans="2:8">
      <c r="B166" s="58">
        <v>1330</v>
      </c>
      <c r="C166" s="57" t="s">
        <v>148</v>
      </c>
      <c r="D166" s="44">
        <v>464719.81322524778</v>
      </c>
      <c r="E166" s="45">
        <v>23000</v>
      </c>
      <c r="F166" s="46">
        <v>88100</v>
      </c>
      <c r="G166" s="32">
        <v>111100</v>
      </c>
      <c r="H166" s="33">
        <v>575819.81322524778</v>
      </c>
    </row>
    <row r="167" spans="2:8">
      <c r="B167" s="58">
        <v>8610</v>
      </c>
      <c r="C167" s="57" t="s">
        <v>149</v>
      </c>
      <c r="D167" s="44">
        <v>116829.49108115386</v>
      </c>
      <c r="E167" s="45">
        <v>50000</v>
      </c>
      <c r="F167" s="46">
        <v>0</v>
      </c>
      <c r="G167" s="32">
        <v>50000</v>
      </c>
      <c r="H167" s="33">
        <v>166829.49108115386</v>
      </c>
    </row>
    <row r="168" spans="2:8">
      <c r="B168" s="58">
        <v>8480</v>
      </c>
      <c r="C168" s="57" t="s">
        <v>150</v>
      </c>
      <c r="D168" s="44">
        <v>142328.67663282235</v>
      </c>
      <c r="E168" s="45">
        <v>1000</v>
      </c>
      <c r="F168" s="46">
        <v>0</v>
      </c>
      <c r="G168" s="47">
        <v>1000</v>
      </c>
      <c r="H168" s="48">
        <v>143328.67663282235</v>
      </c>
    </row>
    <row r="169" spans="2:8">
      <c r="B169" s="22">
        <v>88</v>
      </c>
      <c r="C169" s="85" t="s">
        <v>151</v>
      </c>
      <c r="D169" s="24">
        <f>D170</f>
        <v>130259.12517064561</v>
      </c>
      <c r="E169" s="24">
        <f>E170</f>
        <v>1000</v>
      </c>
      <c r="F169" s="24">
        <f>F170</f>
        <v>0</v>
      </c>
      <c r="G169" s="24">
        <f>G170</f>
        <v>1000</v>
      </c>
      <c r="H169" s="25">
        <f>H170</f>
        <v>131259.1251706456</v>
      </c>
    </row>
    <row r="170" spans="2:8">
      <c r="B170" s="60">
        <v>1110</v>
      </c>
      <c r="C170" s="86" t="s">
        <v>12</v>
      </c>
      <c r="D170" s="62">
        <v>130259.12517064561</v>
      </c>
      <c r="E170" s="63">
        <v>1000</v>
      </c>
      <c r="F170" s="64">
        <v>0</v>
      </c>
      <c r="G170" s="65">
        <v>1000</v>
      </c>
      <c r="H170" s="66">
        <v>131259.1251706456</v>
      </c>
    </row>
    <row r="171" spans="2:8" ht="24">
      <c r="B171" s="22">
        <v>89</v>
      </c>
      <c r="C171" s="87" t="s">
        <v>152</v>
      </c>
      <c r="D171" s="88">
        <f>D172</f>
        <v>139428.39099851879</v>
      </c>
      <c r="E171" s="88">
        <f>E172</f>
        <v>1000</v>
      </c>
      <c r="F171" s="88">
        <f>F172</f>
        <v>0</v>
      </c>
      <c r="G171" s="88">
        <f>G172</f>
        <v>1000</v>
      </c>
      <c r="H171" s="89">
        <f>H172</f>
        <v>140428.39099851879</v>
      </c>
    </row>
    <row r="172" spans="2:8">
      <c r="B172" s="60">
        <v>1110</v>
      </c>
      <c r="C172" s="86" t="s">
        <v>12</v>
      </c>
      <c r="D172" s="62">
        <v>139428.39099851879</v>
      </c>
      <c r="E172" s="63">
        <v>1000</v>
      </c>
      <c r="F172" s="63">
        <v>0</v>
      </c>
      <c r="G172" s="63">
        <v>1000</v>
      </c>
      <c r="H172" s="66">
        <v>140428.39099851879</v>
      </c>
    </row>
    <row r="173" spans="2:8">
      <c r="B173" s="22">
        <v>90</v>
      </c>
      <c r="C173" s="85" t="s">
        <v>153</v>
      </c>
      <c r="D173" s="88">
        <f>D174</f>
        <v>112767.15033186432</v>
      </c>
      <c r="E173" s="88">
        <f>E174</f>
        <v>1000</v>
      </c>
      <c r="F173" s="88">
        <f>F174</f>
        <v>0</v>
      </c>
      <c r="G173" s="88">
        <f>G174</f>
        <v>1000</v>
      </c>
      <c r="H173" s="89">
        <f>H174</f>
        <v>113767.15033186432</v>
      </c>
    </row>
    <row r="174" spans="2:8">
      <c r="B174" s="60">
        <v>1110</v>
      </c>
      <c r="C174" s="86" t="s">
        <v>12</v>
      </c>
      <c r="D174" s="62">
        <v>112767.15033186432</v>
      </c>
      <c r="E174" s="63">
        <v>1000</v>
      </c>
      <c r="F174" s="63">
        <v>0</v>
      </c>
      <c r="G174" s="63">
        <v>1000</v>
      </c>
      <c r="H174" s="66">
        <v>113767.15033186432</v>
      </c>
    </row>
    <row r="175" spans="2:8">
      <c r="B175" s="22">
        <v>91</v>
      </c>
      <c r="C175" s="85" t="s">
        <v>154</v>
      </c>
      <c r="D175" s="88">
        <f>D176</f>
        <v>71991.81944023195</v>
      </c>
      <c r="E175" s="88">
        <f>E176</f>
        <v>1000</v>
      </c>
      <c r="F175" s="88">
        <f>F176</f>
        <v>0</v>
      </c>
      <c r="G175" s="88">
        <f>G176</f>
        <v>1000</v>
      </c>
      <c r="H175" s="89">
        <f>H176</f>
        <v>72991.81944023195</v>
      </c>
    </row>
    <row r="176" spans="2:8">
      <c r="B176" s="60">
        <v>1110</v>
      </c>
      <c r="C176" s="86" t="s">
        <v>12</v>
      </c>
      <c r="D176" s="62">
        <v>71991.81944023195</v>
      </c>
      <c r="E176" s="63">
        <v>1000</v>
      </c>
      <c r="F176" s="63">
        <v>0</v>
      </c>
      <c r="G176" s="63">
        <v>1000</v>
      </c>
      <c r="H176" s="66">
        <v>72991.81944023195</v>
      </c>
    </row>
    <row r="177" spans="2:9">
      <c r="B177" s="22">
        <v>92</v>
      </c>
      <c r="C177" s="85" t="s">
        <v>155</v>
      </c>
      <c r="D177" s="88">
        <f>D178</f>
        <v>55439.720141825812</v>
      </c>
      <c r="E177" s="88">
        <f>E178</f>
        <v>1000</v>
      </c>
      <c r="F177" s="88">
        <f>F178</f>
        <v>0</v>
      </c>
      <c r="G177" s="88">
        <f>G178</f>
        <v>1000</v>
      </c>
      <c r="H177" s="89">
        <f>H178</f>
        <v>56439.720141825812</v>
      </c>
    </row>
    <row r="178" spans="2:9">
      <c r="B178" s="60">
        <v>1110</v>
      </c>
      <c r="C178" s="86" t="s">
        <v>12</v>
      </c>
      <c r="D178" s="62">
        <v>55439.720141825812</v>
      </c>
      <c r="E178" s="63">
        <v>1000</v>
      </c>
      <c r="F178" s="63">
        <v>0</v>
      </c>
      <c r="G178" s="63">
        <v>1000</v>
      </c>
      <c r="H178" s="66">
        <v>56439.720141825812</v>
      </c>
    </row>
    <row r="179" spans="2:9">
      <c r="B179" s="22">
        <v>95</v>
      </c>
      <c r="C179" s="85" t="s">
        <v>156</v>
      </c>
      <c r="D179" s="90">
        <f>D180</f>
        <v>156035.64726156747</v>
      </c>
      <c r="E179" s="90">
        <f>E180</f>
        <v>2000</v>
      </c>
      <c r="F179" s="90">
        <f>F180</f>
        <v>0</v>
      </c>
      <c r="G179" s="90">
        <f>G180</f>
        <v>2000</v>
      </c>
      <c r="H179" s="91">
        <f>H180</f>
        <v>158035.64726156747</v>
      </c>
    </row>
    <row r="180" spans="2:9" ht="13.8" thickBot="1">
      <c r="B180" s="58">
        <v>1110</v>
      </c>
      <c r="C180" s="59" t="s">
        <v>12</v>
      </c>
      <c r="D180" s="29">
        <v>156035.64726156747</v>
      </c>
      <c r="E180" s="30">
        <v>2000</v>
      </c>
      <c r="F180" s="31">
        <v>0</v>
      </c>
      <c r="G180" s="32">
        <v>2000</v>
      </c>
      <c r="H180" s="33">
        <v>158035.64726156747</v>
      </c>
    </row>
    <row r="181" spans="2:9" ht="13.8" thickBot="1">
      <c r="B181" s="97" t="s">
        <v>157</v>
      </c>
      <c r="C181" s="98"/>
      <c r="D181" s="95">
        <f>D179+D177+D175+D173+D171+D169+D159+D157+D155+D153+D150+D148+D146+D141+D139+D135+D133+D131+D129+D125+D123+D121+D119+D115+D113+D107+D105+D103+D101+D96+D94+D86+D80+D76+D66+D59+D47+D40+D33+D21+D13+D11+D8+D6</f>
        <v>307450369.44909006</v>
      </c>
      <c r="E181" s="95">
        <f>E179+E177+E175+E173+E171+E169+E159+E157+E155+E153+E150+E148+E146+E141+E139+E135+E133+E131+E129+E125+E123+E121+E119+E115+E113+E107+E105+E103+E101+E96+E94+E86+E80+E76+E66+E59+E47+E40+E33+E21+E13+E11+E8+E6</f>
        <v>86074500</v>
      </c>
      <c r="F181" s="95">
        <f>F179+F177+F175+F173+F171+F169+F159+F157+F155+F153+F150+F148+F146+F141+F139+F135+F133+F131+F129+F125+F123+F121+F119+F115+F113+F107+F105+F103+F101+F96+F94+F86+F80+F76+F66+F59+F47+F40+F33+F21+F13+F11+F8+F6</f>
        <v>40500000</v>
      </c>
      <c r="G181" s="95">
        <f>G179+G177+G175+G173+G171+G169+G159+G157+G155+G153+G150+G148+G146+G141+G139+G135+G133+G131+G129+G125+G123+G121+G119+G115+G113+G107+G105+G103+G101+G96+G94+G86+G80+G76+G66+G59+G47+G40+G33+G21+G13+G11+G8+G6</f>
        <v>126574500</v>
      </c>
      <c r="H181" s="96">
        <f>H179+H177+H175+H173+H171+H169+H159+H157+H155+H153+H150+H148+H146+H141+H139+H135+H133+H131+H129+H125+H123+H121+H119+H115+H113+H107+H105+H103+H101+H96+H94+H86+H80+H76+H66+H59+H47+H40+H33+H21+H13+H11+H8+H6</f>
        <v>434024869.44909006</v>
      </c>
    </row>
    <row r="182" spans="2:9" ht="13.8" thickTop="1">
      <c r="D182" s="93"/>
      <c r="E182" s="93"/>
      <c r="F182" s="93"/>
      <c r="G182" s="93"/>
      <c r="H182" s="93"/>
    </row>
    <row r="183" spans="2:9" ht="8.25" customHeight="1">
      <c r="D183" s="93"/>
      <c r="E183" s="93"/>
      <c r="F183" s="93"/>
      <c r="G183" s="93"/>
      <c r="H183" s="93"/>
      <c r="I183" s="93"/>
    </row>
    <row r="184" spans="2:9" ht="14.4">
      <c r="D184" s="94"/>
      <c r="E184" s="94"/>
      <c r="F184" s="94"/>
      <c r="G184" s="94"/>
      <c r="H184" s="94"/>
    </row>
    <row r="185" spans="2:9">
      <c r="D185" s="93"/>
      <c r="E185" s="93"/>
      <c r="F185" s="93"/>
      <c r="G185" s="93"/>
      <c r="H185" s="93"/>
      <c r="I185" s="93"/>
    </row>
    <row r="186" spans="2:9">
      <c r="D186" s="93"/>
      <c r="E186" s="93"/>
      <c r="F186" s="93"/>
      <c r="G186" s="93"/>
      <c r="H186" s="93"/>
    </row>
  </sheetData>
  <mergeCells count="7">
    <mergeCell ref="B181:C181"/>
    <mergeCell ref="D3:H3"/>
    <mergeCell ref="B4:B5"/>
    <mergeCell ref="C4:C5"/>
    <mergeCell ref="D4:D5"/>
    <mergeCell ref="E4:G4"/>
    <mergeCell ref="H4:H5"/>
  </mergeCells>
  <printOptions horizontalCentered="1" verticalCentered="1"/>
  <pageMargins left="0" right="0" top="0" bottom="0" header="0.3" footer="0"/>
  <pageSetup scale="88" orientation="portrait" r:id="rId1"/>
  <headerFooter>
    <oddHeader>&amp;LTab 1.1</oddHeader>
  </headerFooter>
  <rowBreaks count="2" manualBreakCount="2">
    <brk id="65" max="7" man="1"/>
    <brk id="1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Tab_1.1 print</vt:lpstr>
      <vt:lpstr>'Tab_1.1 print'!Print_Area</vt:lpstr>
      <vt:lpstr>'Tab_1.1 print'!Print_Titles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Xhoana Agolli</dc:creator>
  <cp:lastModifiedBy>Xhoana Agolli</cp:lastModifiedBy>
  <cp:lastPrinted>2024-02-16T19:05:26Z</cp:lastPrinted>
  <dcterms:created xsi:type="dcterms:W3CDTF">2024-02-16T18:58:06Z</dcterms:created>
  <dcterms:modified xsi:type="dcterms:W3CDTF">2024-02-22T08:49:42Z</dcterms:modified>
</cp:coreProperties>
</file>